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ŽoP!$A$1:$K$53</definedName>
  </definedNames>
  <calcPr calcId="145621"/>
</workbook>
</file>

<file path=xl/calcChain.xml><?xml version="1.0" encoding="utf-8"?>
<calcChain xmlns="http://schemas.openxmlformats.org/spreadsheetml/2006/main">
  <c r="I36" i="1" l="1"/>
  <c r="I33" i="1" l="1"/>
  <c r="I3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I34" i="1" l="1"/>
  <c r="K26" i="1"/>
  <c r="H26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<sst xmlns="http://schemas.openxmlformats.org/spreadsheetml/2006/main" count="153" uniqueCount="149">
  <si>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</si>
  <si>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</si>
  <si>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</si>
  <si>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</si>
  <si>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</si>
  <si>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</si>
  <si>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</si>
  <si>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</si>
  <si>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</si>
  <si>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</si>
  <si>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</si>
  <si>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</si>
  <si>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</si>
  <si>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</si>
  <si>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</si>
  <si>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</si>
  <si>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</si>
  <si>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</si>
  <si>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</si>
  <si>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</si>
  <si>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</si>
  <si>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</si>
  <si>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</si>
  <si>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</si>
  <si>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</si>
  <si>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</si>
  <si>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</si>
  <si>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</si>
  <si>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</si>
  <si>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</si>
  <si>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</si>
  <si>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</si>
  <si>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</si>
  <si>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</si>
  <si>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</si>
  <si>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</si>
  <si>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</si>
  <si>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</si>
  <si>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</si>
  <si>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</si>
  <si>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</si>
  <si>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</si>
  <si>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</si>
  <si>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</si>
  <si>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</si>
  <si>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</si>
  <si>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</si>
  <si>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</si>
  <si>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</si>
  <si>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</si>
  <si>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</si>
  <si>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</si>
  <si>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</si>
  <si>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</si>
  <si>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</si>
  <si>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</si>
  <si>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</si>
  <si>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</si>
  <si>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</si>
  <si>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</si>
  <si>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</si>
  <si>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</si>
  <si>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</si>
  <si>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</si>
  <si>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</si>
  <si>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</si>
  <si>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</si>
  <si>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</si>
  <si>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</si>
  <si>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</si>
  <si>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</si>
  <si>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</si>
  <si>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</si>
  <si>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</si>
  <si>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</si>
  <si>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</si>
  <si>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</si>
  <si>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</si>
  <si>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</si>
  <si>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</si>
  <si>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</si>
  <si>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</si>
  <si>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</si>
  <si>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</si>
  <si>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</si>
  <si>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</si>
  <si>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</si>
  <si>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</si>
  <si>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</si>
  <si>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</si>
  <si>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</si>
  <si>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</si>
  <si>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</si>
  <si>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</si>
  <si>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</si>
  <si>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</si>
  <si>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</si>
  <si>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</si>
  <si>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</si>
  <si>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</si>
  <si>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</si>
  <si>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</si>
  <si>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</si>
  <si>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</si>
  <si>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</si>
  <si>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</si>
  <si>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</si>
  <si>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</si>
  <si>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</si>
  <si>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</si>
  <si>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</si>
  <si>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</si>
  <si>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</si>
  <si>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</si>
  <si>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</si>
  <si>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</si>
  <si>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</si>
  <si>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</si>
  <si>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</si>
  <si>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</si>
  <si>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</si>
  <si>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</si>
  <si>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</si>
  <si>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</si>
  <si>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</si>
  <si>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</si>
  <si>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</si>
  <si>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</si>
  <si>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</si>
  <si>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</si>
  <si>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</si>
  <si>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</si>
  <si>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</si>
  <si>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</si>
  <si>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</si>
  <si>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</si>
  <si>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ŽoP č. 11</t>
  </si>
  <si>
    <t>Žádost o platbu č. 13</t>
  </si>
  <si>
    <t>zúčtovací období: 1. 7. 2019 - 30. 9. 2019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</si>
  <si>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</si>
  <si>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13.</t>
  </si>
  <si>
    <t>14.</t>
  </si>
  <si>
    <t>---</t>
  </si>
  <si>
    <t>ŽoP č. 12</t>
  </si>
  <si>
    <t xml:space="preserve">a) uplyne třinácté zúčtovací období,  </t>
  </si>
  <si>
    <t>b) Smluvní partner realizuje a zaeviduje stanovený minimální počet aktivit za každý měsíc (odst. 2 čl. I. přílohy č. 2 Smlouvy), případně dostatečně vysvětlí nesplnění minimálního počtu aktivit (odst. 3 čl. I přílohy č. 2 Smlouvy);</t>
  </si>
  <si>
    <t>c) Smluvní partner splní svou povinnost zaslat Svazu k vyjádření návrh informačního zpravodaje a Svaz vyjádří souhlas s podobou informačního zpravodaje (odst. 3 čl. IV přílohy č. 2 Smlouvy) a</t>
  </si>
  <si>
    <t>d) Smluvní partner splní svou povinnost zpracovat za každý měsíc sebehodnotící zprávu (čl. V. přílohy č. 2 Smlouvy).</t>
  </si>
  <si>
    <t>Žádost o platbu doručí Smluvní partner Svazu měst a obcí v listinné podobě nejpozději do 15. října 2019, nejdříve však poté, 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</si>
</sst>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164" fontId="2" fillId="2" borderId="5" xfId="0" quotePrefix="1" applyNumberFormat="1" applyFont="1" applyFill="1" applyBorder="1" applyAlignment="1">
      <alignment horizontal="center" vertical="center"/>
    </xf>
    <xf numFmtId="164" fontId="2" fillId="2" borderId="7" xfId="0" quotePrefix="1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71" t="s">
        <v>137</v>
      </c>
      <c r="C4" s="71"/>
      <c r="D4" s="71"/>
      <c r="E4" s="71"/>
      <c r="F4" s="71"/>
      <c r="G4" s="71"/>
      <c r="H4" s="71"/>
      <c r="I4" s="71"/>
      <c r="J4" s="71"/>
    </row>
    <row r="5" spans="2:10" ht="18" customHeight="1" x14ac:dyDescent="0.25">
      <c r="B5" s="72" t="s">
        <v>138</v>
      </c>
      <c r="C5" s="72"/>
      <c r="D5" s="72"/>
      <c r="E5" s="72"/>
      <c r="F5" s="72"/>
      <c r="G5" s="72"/>
      <c r="H5" s="72"/>
      <c r="I5" s="72"/>
      <c r="J5" s="7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6"/>
      <c r="F13" s="77"/>
      <c r="G13" s="77"/>
      <c r="H13" s="77"/>
      <c r="I13" s="77"/>
      <c r="J13" s="78"/>
    </row>
    <row r="14" spans="2:10" ht="14.25" customHeight="1" x14ac:dyDescent="0.2">
      <c r="B14" s="11" t="s">
        <v>6</v>
      </c>
      <c r="C14" s="12"/>
      <c r="D14" s="12"/>
      <c r="E14" s="76"/>
      <c r="F14" s="77"/>
      <c r="G14" s="77"/>
      <c r="H14" s="77"/>
      <c r="I14" s="77"/>
      <c r="J14" s="78"/>
    </row>
    <row r="15" spans="2:10" ht="14.25" customHeight="1" x14ac:dyDescent="0.2">
      <c r="B15" s="11" t="s">
        <v>7</v>
      </c>
      <c r="C15" s="12"/>
      <c r="D15" s="12"/>
      <c r="E15" s="79"/>
      <c r="F15" s="80"/>
      <c r="G15" s="80"/>
      <c r="H15" s="80"/>
      <c r="I15" s="80"/>
      <c r="J15" s="81"/>
    </row>
    <row r="16" spans="2:10" ht="14.25" customHeight="1" x14ac:dyDescent="0.2">
      <c r="B16" s="11" t="s">
        <v>43</v>
      </c>
      <c r="C16" s="12"/>
      <c r="D16" s="12"/>
      <c r="E16" s="76"/>
      <c r="F16" s="77"/>
      <c r="G16" s="77"/>
      <c r="H16" s="77"/>
      <c r="I16" s="77"/>
      <c r="J16" s="7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82" t="s">
        <v>139</v>
      </c>
      <c r="C18" s="82"/>
      <c r="D18" s="82"/>
      <c r="E18" s="82"/>
      <c r="F18" s="82"/>
      <c r="G18" s="82"/>
      <c r="H18" s="82"/>
      <c r="I18" s="82"/>
      <c r="J18" s="82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70" t="s">
        <v>25</v>
      </c>
      <c r="C21" s="70"/>
      <c r="D21" s="70"/>
      <c r="E21" s="73" t="s">
        <v>130</v>
      </c>
      <c r="F21" s="73"/>
      <c r="G21" s="73"/>
      <c r="H21" s="70" t="s">
        <v>41</v>
      </c>
      <c r="I21" s="70"/>
      <c r="J21" s="70"/>
      <c r="K21" s="37">
        <v>65880</v>
      </c>
    </row>
    <row r="22" spans="2:22" x14ac:dyDescent="0.2">
      <c r="B22" s="60">
        <v>43647</v>
      </c>
      <c r="C22" s="60"/>
      <c r="D22" s="61"/>
      <c r="E22" s="65"/>
      <c r="F22" s="66"/>
      <c r="G22" s="67"/>
      <c r="H22" s="74">
        <v>131760</v>
      </c>
      <c r="I22" s="75"/>
      <c r="J22" s="75"/>
      <c r="K22" s="20" t="str">
        <f>IF($E22&gt;$K$21,"Zadaný finanční příspěvek přesáhl limit za měsíc!","")</f>
        <v/>
      </c>
      <c r="L22" s="20"/>
    </row>
    <row r="23" spans="2:22" x14ac:dyDescent="0.2">
      <c r="B23" s="60">
        <v>43678</v>
      </c>
      <c r="C23" s="60"/>
      <c r="D23" s="61"/>
      <c r="E23" s="65"/>
      <c r="F23" s="66"/>
      <c r="G23" s="67"/>
      <c r="H23" s="74"/>
      <c r="I23" s="75"/>
      <c r="J23" s="75"/>
      <c r="K23" s="20" t="str">
        <f>IF($E23&gt;$K$21,"Zadaný finanční příspěvek přesáhl limit za měsíc!","")</f>
        <v/>
      </c>
      <c r="L23" s="20"/>
    </row>
    <row r="24" spans="2:22" x14ac:dyDescent="0.2">
      <c r="B24" s="60">
        <v>43709</v>
      </c>
      <c r="C24" s="60"/>
      <c r="D24" s="61"/>
      <c r="E24" s="65"/>
      <c r="F24" s="66"/>
      <c r="G24" s="67"/>
      <c r="H24" s="69" t="s">
        <v>42</v>
      </c>
      <c r="I24" s="70"/>
      <c r="J24" s="7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2" t="s">
        <v>131</v>
      </c>
      <c r="C25" s="62"/>
      <c r="D25" s="62"/>
      <c r="E25" s="68">
        <f>SUM(E22:G24)</f>
        <v>0</v>
      </c>
      <c r="F25" s="68"/>
      <c r="G25" s="68"/>
      <c r="H25" s="63">
        <v>0</v>
      </c>
      <c r="I25" s="63"/>
      <c r="J25" s="63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7">
        <f>E25-H25</f>
        <v>0</v>
      </c>
      <c r="I26" s="58"/>
      <c r="J26" s="59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4" t="s">
        <v>40</v>
      </c>
      <c r="C28" s="64"/>
      <c r="D28" s="64"/>
      <c r="E28" s="64"/>
      <c r="F28" s="64"/>
      <c r="G28" s="64"/>
      <c r="H28" s="64"/>
      <c r="I28" s="64"/>
      <c r="J28" s="64"/>
    </row>
    <row r="29" spans="2:22" x14ac:dyDescent="0.2">
      <c r="B29" s="23" t="s">
        <v>20</v>
      </c>
      <c r="C29" s="48" t="s">
        <v>132</v>
      </c>
      <c r="D29" s="48"/>
      <c r="E29" s="36" t="s">
        <v>20</v>
      </c>
      <c r="F29" s="48" t="s">
        <v>132</v>
      </c>
      <c r="G29" s="48"/>
      <c r="H29" s="36" t="s">
        <v>20</v>
      </c>
      <c r="I29" s="48" t="s">
        <v>132</v>
      </c>
      <c r="J29" s="48"/>
    </row>
    <row r="30" spans="2:22" x14ac:dyDescent="0.2">
      <c r="B30" s="13" t="s">
        <v>8</v>
      </c>
      <c r="C30" s="49">
        <f>IFERROR(VLOOKUP($E$15,databaze!$B$2:$I$84,2,FALSE),0)</f>
        <v>0</v>
      </c>
      <c r="D30" s="49"/>
      <c r="E30" s="13" t="s">
        <v>12</v>
      </c>
      <c r="F30" s="50">
        <f>IFERROR(VLOOKUP($E$15,databaze!$B$2:$I$84,6,FALSE),0)</f>
        <v>0</v>
      </c>
      <c r="G30" s="49"/>
      <c r="H30" s="13" t="s">
        <v>16</v>
      </c>
      <c r="I30" s="50">
        <f>IFERROR(VLOOKUP($E$15,databaze!$B$2:$K$84,10,FALSE),0)</f>
        <v>0</v>
      </c>
      <c r="J30" s="49"/>
    </row>
    <row r="31" spans="2:22" x14ac:dyDescent="0.2">
      <c r="B31" s="13" t="s">
        <v>9</v>
      </c>
      <c r="C31" s="49">
        <f>IFERROR(VLOOKUP($E$15,databaze!$B$2:$I$84,3,FALSE),0)</f>
        <v>0</v>
      </c>
      <c r="D31" s="49"/>
      <c r="E31" s="13" t="s">
        <v>13</v>
      </c>
      <c r="F31" s="50">
        <f>IFERROR(VLOOKUP($E$15,databaze!$B$2:$I$84,7,FALSE),0)</f>
        <v>0</v>
      </c>
      <c r="G31" s="49"/>
      <c r="H31" s="13" t="s">
        <v>17</v>
      </c>
      <c r="I31" s="50">
        <f>IFERROR(VLOOKUP($E$15,databaze!$B$2:$L$84,11,FALSE),0)</f>
        <v>0</v>
      </c>
      <c r="J31" s="49"/>
    </row>
    <row r="32" spans="2:22" x14ac:dyDescent="0.2">
      <c r="B32" s="13" t="s">
        <v>10</v>
      </c>
      <c r="C32" s="49">
        <f>IFERROR(VLOOKUP($E$15,databaze!$B$2:$I$84,4,FALSE),0)</f>
        <v>0</v>
      </c>
      <c r="D32" s="49"/>
      <c r="E32" s="13" t="s">
        <v>14</v>
      </c>
      <c r="F32" s="50">
        <f>IFERROR(VLOOKUP($E$15,databaze!$B$2:$I$84,8,FALSE),0)</f>
        <v>0</v>
      </c>
      <c r="G32" s="49"/>
      <c r="H32" s="13" t="s">
        <v>18</v>
      </c>
      <c r="I32" s="50">
        <f>IFERROR(VLOOKUP($E$15,databaze!$B$2:$M$84,12,FALSE),0)</f>
        <v>0</v>
      </c>
      <c r="J32" s="49"/>
    </row>
    <row r="33" spans="1:11" x14ac:dyDescent="0.2">
      <c r="B33" s="13" t="s">
        <v>11</v>
      </c>
      <c r="C33" s="50">
        <f>IFERROR(VLOOKUP($E$15,databaze!$B$2:$I$84,5,FALSE),0)</f>
        <v>0</v>
      </c>
      <c r="D33" s="49"/>
      <c r="E33" s="13" t="s">
        <v>15</v>
      </c>
      <c r="F33" s="50">
        <f>IFERROR(VLOOKUP($E$15,databaze!$B$2:$J$84,9,FALSE),0)</f>
        <v>0</v>
      </c>
      <c r="G33" s="49"/>
      <c r="H33" s="13" t="s">
        <v>19</v>
      </c>
      <c r="I33" s="50">
        <f>IFERROR(VLOOKUP($E$15,databaze!$B$2:$N$84,13,FALSE),0)</f>
        <v>0</v>
      </c>
      <c r="J33" s="49"/>
      <c r="K33" s="37"/>
    </row>
    <row r="34" spans="1:11" x14ac:dyDescent="0.2">
      <c r="B34" s="38"/>
      <c r="C34" s="39"/>
      <c r="D34" s="40"/>
      <c r="E34" s="38"/>
      <c r="F34" s="39"/>
      <c r="G34" s="40"/>
      <c r="H34" s="13" t="s">
        <v>140</v>
      </c>
      <c r="I34" s="52">
        <f>E25</f>
        <v>0</v>
      </c>
      <c r="J34" s="53"/>
      <c r="K34" s="37"/>
    </row>
    <row r="35" spans="1:11" x14ac:dyDescent="0.2">
      <c r="B35" s="38"/>
      <c r="C35" s="39"/>
      <c r="D35" s="40"/>
      <c r="E35" s="38"/>
      <c r="F35" s="39"/>
      <c r="G35" s="40"/>
      <c r="H35" s="13" t="s">
        <v>141</v>
      </c>
      <c r="I35" s="52" t="s">
        <v>142</v>
      </c>
      <c r="J35" s="53"/>
      <c r="K35" s="37"/>
    </row>
    <row r="36" spans="1:11" ht="15.75" customHeight="1" x14ac:dyDescent="0.2">
      <c r="B36" s="54" t="s">
        <v>24</v>
      </c>
      <c r="C36" s="54"/>
      <c r="D36" s="54"/>
      <c r="E36" s="54"/>
      <c r="F36" s="54"/>
      <c r="G36" s="54"/>
      <c r="H36" s="54"/>
      <c r="I36" s="55">
        <f>SUM(C30:C33)+SUM(F30:F33)+SUM(I30:I35)</f>
        <v>0</v>
      </c>
      <c r="J36" s="56"/>
      <c r="K36" s="37"/>
    </row>
    <row r="37" spans="1:11" ht="14.25" customHeight="1" x14ac:dyDescent="0.2">
      <c r="J37" s="3"/>
    </row>
    <row r="38" spans="1:11" ht="12.75" customHeight="1" x14ac:dyDescent="0.2">
      <c r="A38" s="43" t="s">
        <v>148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ht="11.25" customHeight="1" x14ac:dyDescent="0.2">
      <c r="A39" s="51" t="s">
        <v>144</v>
      </c>
      <c r="B39" s="51"/>
      <c r="C39" s="51"/>
      <c r="D39" s="51"/>
      <c r="E39" s="51"/>
      <c r="F39" s="51"/>
      <c r="G39" s="51"/>
      <c r="H39" s="51"/>
      <c r="I39" s="51"/>
      <c r="J39" s="51"/>
    </row>
    <row r="40" spans="1:11" ht="21.75" customHeight="1" x14ac:dyDescent="0.2">
      <c r="A40" s="41" t="s">
        <v>145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ht="21.75" customHeight="1" x14ac:dyDescent="0.2">
      <c r="A41" s="41" t="s">
        <v>146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ht="11.25" customHeight="1" x14ac:dyDescent="0.2">
      <c r="A42" s="41" t="s">
        <v>147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ht="6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ht="48.75" customHeight="1" x14ac:dyDescent="0.2">
      <c r="B44" s="47" t="s">
        <v>128</v>
      </c>
      <c r="C44" s="47"/>
      <c r="D44" s="47"/>
      <c r="E44" s="47"/>
      <c r="F44" s="47"/>
      <c r="G44" s="47"/>
      <c r="H44" s="47"/>
      <c r="I44" s="47"/>
      <c r="J44" s="47"/>
      <c r="K44" s="35"/>
    </row>
    <row r="45" spans="1:11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13.5" customHeight="1" x14ac:dyDescent="0.2"/>
    <row r="47" spans="1:11" ht="13.5" customHeight="1" x14ac:dyDescent="0.2"/>
    <row r="48" spans="1:11" x14ac:dyDescent="0.2">
      <c r="A48" s="14" t="s">
        <v>28</v>
      </c>
      <c r="B48" s="45"/>
      <c r="C48" s="45"/>
      <c r="D48" s="45"/>
      <c r="E48" s="14" t="s">
        <v>29</v>
      </c>
      <c r="F48" s="19"/>
      <c r="G48" s="44"/>
      <c r="H48" s="44"/>
      <c r="I48" s="44"/>
      <c r="J48" s="44"/>
      <c r="K48" s="44"/>
    </row>
    <row r="49" spans="1:11" ht="4.5" customHeight="1" x14ac:dyDescent="0.2">
      <c r="A49" s="14"/>
      <c r="B49" s="17" t="s">
        <v>30</v>
      </c>
      <c r="C49" s="18"/>
      <c r="D49" s="18"/>
      <c r="E49" s="14"/>
      <c r="F49" s="17" t="s">
        <v>31</v>
      </c>
      <c r="G49" s="42" t="s">
        <v>21</v>
      </c>
      <c r="H49" s="42"/>
      <c r="I49" s="42"/>
      <c r="J49" s="42"/>
      <c r="K49" s="42"/>
    </row>
    <row r="50" spans="1:11" x14ac:dyDescent="0.2">
      <c r="C50" s="2"/>
      <c r="D50" s="2"/>
      <c r="E50" s="2"/>
      <c r="F50" s="2"/>
      <c r="G50" s="15" t="s">
        <v>22</v>
      </c>
      <c r="H50" s="16"/>
      <c r="I50" s="16"/>
      <c r="J50" s="16"/>
      <c r="K50" s="16"/>
    </row>
    <row r="51" spans="1:11" x14ac:dyDescent="0.2">
      <c r="B51" s="2"/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ht="9" customHeight="1" x14ac:dyDescent="0.2">
      <c r="B52" s="2"/>
      <c r="C52" s="2"/>
      <c r="D52" s="2"/>
      <c r="E52" s="2"/>
      <c r="F52" s="2"/>
      <c r="G52" s="2"/>
      <c r="H52" s="2"/>
    </row>
    <row r="53" spans="1:11" ht="47.25" customHeight="1" x14ac:dyDescent="0.2">
      <c r="A53" s="43" t="s">
        <v>26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</row>
  </sheetData>
  <sheetProtection password="DEBE" sheet="1" objects="1" scenarios="1"/>
  <protectedRanges>
    <protectedRange sqref="B48:D48 F48:K48" name="Podpis_1"/>
    <protectedRange sqref="E15:J16" name="Hlavicka_1"/>
    <protectedRange sqref="E13:J14" name="Hlavicka"/>
    <protectedRange sqref="E22:G24" name="Soupisky"/>
  </protectedRanges>
  <mergeCells count="53"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H26:J26"/>
    <mergeCell ref="B24:D24"/>
    <mergeCell ref="B25:D25"/>
    <mergeCell ref="H25:J25"/>
    <mergeCell ref="B28:J28"/>
    <mergeCell ref="E24:G24"/>
    <mergeCell ref="E25:G25"/>
    <mergeCell ref="H24:J24"/>
    <mergeCell ref="A39:J39"/>
    <mergeCell ref="F31:G31"/>
    <mergeCell ref="F32:G32"/>
    <mergeCell ref="F33:G33"/>
    <mergeCell ref="I31:J31"/>
    <mergeCell ref="I34:J34"/>
    <mergeCell ref="I35:J35"/>
    <mergeCell ref="A38:K38"/>
    <mergeCell ref="I32:J32"/>
    <mergeCell ref="I33:J33"/>
    <mergeCell ref="B36:H36"/>
    <mergeCell ref="I36:J36"/>
    <mergeCell ref="C32:D32"/>
    <mergeCell ref="C33:D33"/>
    <mergeCell ref="C29:D29"/>
    <mergeCell ref="F29:G29"/>
    <mergeCell ref="I29:J29"/>
    <mergeCell ref="C30:D30"/>
    <mergeCell ref="C31:D31"/>
    <mergeCell ref="F30:G30"/>
    <mergeCell ref="I30:J30"/>
    <mergeCell ref="A40:K40"/>
    <mergeCell ref="G49:K49"/>
    <mergeCell ref="A53:K53"/>
    <mergeCell ref="G48:K48"/>
    <mergeCell ref="A41:K41"/>
    <mergeCell ref="A42:K42"/>
    <mergeCell ref="B48:D48"/>
    <mergeCell ref="A43:K43"/>
    <mergeCell ref="B44:J44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showGridLines="0" workbookViewId="0">
      <selection activeCell="N2" sqref="N2"/>
    </sheetView>
  </sheetViews>
  <sheetFormatPr defaultRowHeight="12.75" x14ac:dyDescent="0.2"/>
  <cols>
    <col min="1" max="1" width="9.140625" style="1"/>
    <col min="2" max="2" width="14" style="34" customWidth="1"/>
    <col min="3" max="14" width="13.5703125" style="1" customWidth="1"/>
  </cols>
  <sheetData>
    <row r="1" spans="1:14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136</v>
      </c>
      <c r="N1" s="26" t="s">
        <v>143</v>
      </c>
    </row>
    <row r="2" spans="1:14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  <c r="N2" s="28">
        <v>326445</v>
      </c>
    </row>
    <row r="3" spans="1:14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  <c r="N3" s="30">
        <v>322390</v>
      </c>
    </row>
    <row r="4" spans="1:14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  <c r="N4" s="30">
        <v>328286</v>
      </c>
    </row>
    <row r="5" spans="1:14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  <c r="N5" s="30">
        <v>329391</v>
      </c>
    </row>
    <row r="6" spans="1:14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  <c r="N6" s="30">
        <v>328414</v>
      </c>
    </row>
    <row r="7" spans="1:14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  <c r="N7" s="30">
        <v>239552</v>
      </c>
    </row>
    <row r="8" spans="1:14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  <c r="N8" s="30">
        <v>329117</v>
      </c>
    </row>
    <row r="9" spans="1:14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  <c r="N9" s="30">
        <v>328829</v>
      </c>
    </row>
    <row r="10" spans="1:14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  <c r="N10" s="30">
        <v>329400</v>
      </c>
    </row>
    <row r="11" spans="1:14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  <c r="N11" s="30">
        <v>321434</v>
      </c>
    </row>
    <row r="12" spans="1:14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  <c r="N12" s="30">
        <v>311932</v>
      </c>
    </row>
    <row r="13" spans="1:14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  <c r="N13" s="30">
        <v>329397</v>
      </c>
    </row>
    <row r="14" spans="1:14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  <c r="N14" s="30">
        <v>329400</v>
      </c>
    </row>
    <row r="15" spans="1:14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  <c r="N15" s="30">
        <v>328299</v>
      </c>
    </row>
    <row r="16" spans="1:14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  <c r="N16" s="30">
        <v>329398</v>
      </c>
    </row>
    <row r="17" spans="1:14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  <c r="N17" s="30">
        <v>325483</v>
      </c>
    </row>
    <row r="18" spans="1:14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  <c r="N18" s="30">
        <v>320492</v>
      </c>
    </row>
    <row r="19" spans="1:14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  <c r="N19" s="30">
        <v>325576</v>
      </c>
    </row>
    <row r="20" spans="1:14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  <c r="N20" s="30">
        <v>328066</v>
      </c>
    </row>
    <row r="21" spans="1:14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  <c r="N21" s="30">
        <v>328759</v>
      </c>
    </row>
    <row r="22" spans="1:14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  <c r="N22" s="30">
        <v>329400</v>
      </c>
    </row>
    <row r="23" spans="1:14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  <c r="N23" s="30">
        <v>329400</v>
      </c>
    </row>
    <row r="24" spans="1:14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  <c r="N24" s="30">
        <v>322905</v>
      </c>
    </row>
    <row r="25" spans="1:14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  <c r="N25" s="30">
        <v>327575</v>
      </c>
    </row>
    <row r="26" spans="1:14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  <c r="N26" s="30">
        <v>329027</v>
      </c>
    </row>
    <row r="27" spans="1:14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  <c r="N27" s="30">
        <v>313323</v>
      </c>
    </row>
    <row r="28" spans="1:14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  <c r="N28" s="30">
        <v>237077</v>
      </c>
    </row>
    <row r="29" spans="1:14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  <c r="N29" s="30">
        <v>326829</v>
      </c>
    </row>
    <row r="30" spans="1:14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  <c r="N30" s="30">
        <v>317393</v>
      </c>
    </row>
    <row r="31" spans="1:14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  <c r="N31" s="30">
        <v>317971</v>
      </c>
    </row>
    <row r="32" spans="1:14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  <c r="N32" s="30">
        <v>325685</v>
      </c>
    </row>
    <row r="33" spans="1:14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  <c r="N33" s="30">
        <v>327186</v>
      </c>
    </row>
    <row r="34" spans="1:14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  <c r="N34" s="30">
        <v>329400</v>
      </c>
    </row>
    <row r="35" spans="1:14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  <c r="N35" s="30">
        <v>328237</v>
      </c>
    </row>
    <row r="36" spans="1:14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  <c r="N36" s="30">
        <v>328773</v>
      </c>
    </row>
    <row r="37" spans="1:14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  <c r="N37" s="30">
        <v>325824</v>
      </c>
    </row>
    <row r="38" spans="1:14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  <c r="N38" s="30">
        <v>327660</v>
      </c>
    </row>
    <row r="39" spans="1:14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  <c r="N39" s="30">
        <v>243533</v>
      </c>
    </row>
    <row r="40" spans="1:14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  <c r="N40" s="30">
        <v>329248</v>
      </c>
    </row>
    <row r="41" spans="1:14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  <c r="N41" s="30">
        <v>325936</v>
      </c>
    </row>
    <row r="42" spans="1:14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  <c r="N42" s="30">
        <v>326239</v>
      </c>
    </row>
    <row r="43" spans="1:14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  <c r="N43" s="30">
        <v>327886</v>
      </c>
    </row>
    <row r="44" spans="1:14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  <c r="N44" s="30">
        <v>328840</v>
      </c>
    </row>
    <row r="45" spans="1:14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  <c r="N45" s="30">
        <v>328713</v>
      </c>
    </row>
    <row r="46" spans="1:14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  <c r="N46" s="30">
        <v>328418</v>
      </c>
    </row>
    <row r="47" spans="1:14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  <c r="N47" s="30">
        <v>311100</v>
      </c>
    </row>
    <row r="48" spans="1:14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  <c r="N48" s="30">
        <v>329400</v>
      </c>
    </row>
    <row r="49" spans="1:14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  <c r="N49" s="30">
        <v>329400</v>
      </c>
    </row>
    <row r="50" spans="1:14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  <c r="N50" s="30">
        <v>230146</v>
      </c>
    </row>
    <row r="51" spans="1:14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  <c r="N51" s="30">
        <v>327737</v>
      </c>
    </row>
    <row r="52" spans="1:14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  <c r="N52" s="30">
        <v>241642</v>
      </c>
    </row>
    <row r="53" spans="1:14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  <c r="N53" s="30">
        <v>243720</v>
      </c>
    </row>
    <row r="54" spans="1:14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  <c r="N54" s="30">
        <v>243698</v>
      </c>
    </row>
    <row r="55" spans="1:14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  <c r="N55" s="30">
        <v>327644</v>
      </c>
    </row>
    <row r="56" spans="1:14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  <c r="N56" s="30">
        <v>283887</v>
      </c>
    </row>
    <row r="57" spans="1:14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  <c r="N57" s="30">
        <v>193640</v>
      </c>
    </row>
    <row r="58" spans="1:14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  <c r="N58" s="30">
        <v>219101</v>
      </c>
    </row>
    <row r="59" spans="1:14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  <c r="N59" s="30">
        <v>285480</v>
      </c>
    </row>
    <row r="60" spans="1:14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  <c r="N60" s="30">
        <v>329400</v>
      </c>
    </row>
    <row r="61" spans="1:14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  <c r="N61" s="30">
        <v>329103</v>
      </c>
    </row>
    <row r="62" spans="1:14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  <c r="N62" s="30">
        <v>323479</v>
      </c>
    </row>
    <row r="63" spans="1:14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  <c r="N63" s="30">
        <v>243718</v>
      </c>
    </row>
    <row r="64" spans="1:14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  <c r="N64" s="30">
        <v>284447</v>
      </c>
    </row>
    <row r="65" spans="1:14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  <c r="N65" s="30">
        <v>321261</v>
      </c>
    </row>
    <row r="66" spans="1:14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  <c r="N66" s="30">
        <v>329400</v>
      </c>
    </row>
    <row r="67" spans="1:14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  <c r="N67" s="30">
        <v>328942</v>
      </c>
    </row>
    <row r="68" spans="1:14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  <c r="N68" s="30">
        <v>327573</v>
      </c>
    </row>
    <row r="69" spans="1:14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  <c r="N69" s="30">
        <v>325912</v>
      </c>
    </row>
    <row r="70" spans="1:14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  <c r="N70" s="30">
        <v>322504</v>
      </c>
    </row>
    <row r="71" spans="1:14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  <c r="N71" s="30">
        <v>329100</v>
      </c>
    </row>
    <row r="72" spans="1:14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  <c r="N72" s="30">
        <v>329159</v>
      </c>
    </row>
    <row r="73" spans="1:14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  <c r="N73" s="30">
        <v>326372</v>
      </c>
    </row>
    <row r="74" spans="1:14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  <c r="N74" s="30">
        <v>329394</v>
      </c>
    </row>
    <row r="75" spans="1:14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  <c r="N75" s="30">
        <v>143898</v>
      </c>
    </row>
    <row r="76" spans="1:14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  <c r="N76" s="30">
        <v>253809</v>
      </c>
    </row>
    <row r="77" spans="1:14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  <c r="N77" s="30">
        <v>329400</v>
      </c>
    </row>
    <row r="78" spans="1:14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  <c r="N78" s="30">
        <v>285480</v>
      </c>
    </row>
    <row r="79" spans="1:14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  <c r="N79" s="30">
        <v>326232</v>
      </c>
    </row>
    <row r="80" spans="1:14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  <c r="N80" s="30">
        <v>325964</v>
      </c>
    </row>
    <row r="81" spans="1:14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  <c r="N81" s="30">
        <v>329253</v>
      </c>
    </row>
    <row r="82" spans="1:14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  <c r="N82" s="30">
        <v>285222</v>
      </c>
    </row>
    <row r="83" spans="1:14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  <c r="N83" s="30">
        <v>329242</v>
      </c>
    </row>
    <row r="84" spans="1:14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  <c r="N84" s="33">
        <v>243720</v>
      </c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2019-09-30T07:48:28Z</dcterms:modified>
</cp:coreProperties>
</file>