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93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ŽoP!$A$1:$K$54</definedName>
  </definedNames>
  <calcPr calcId="145621"/>
</workbook>
</file>

<file path=xl/calcChain.xml><?xml version="1.0" encoding="utf-8"?>
<calcChain xmlns="http://schemas.openxmlformats.org/spreadsheetml/2006/main">
  <c r="I33" i="1" l="1"/>
  <c r="I32" i="1" l="1"/>
  <c r="I31" i="1" l="1"/>
  <c r="C30" i="1"/>
  <c r="K22" i="1"/>
  <c r="I30" i="1" l="1"/>
  <c r="F33" i="1" l="1"/>
  <c r="K24" i="1" l="1"/>
  <c r="K23" i="1"/>
  <c r="F32" i="1" l="1"/>
  <c r="F31" i="1"/>
  <c r="F30" i="1"/>
  <c r="C33" i="1"/>
  <c r="C32" i="1"/>
  <c r="C31" i="1"/>
  <c r="E25" i="1" l="1"/>
  <c r="I34" i="1" s="1"/>
  <c r="I36" i="1" s="1"/>
  <c r="K26" i="1" l="1"/>
  <c r="H26" i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<sst xmlns="http://schemas.openxmlformats.org/spreadsheetml/2006/main" count="153" uniqueCount="149">
  <si>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</si>
  <si>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</si>
  <si>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</si>
  <si>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</si>
  <si>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</si>
  <si>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</si>
  <si>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</si>
  <si>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</si>
  <si>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</si>
  <si>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</si>
  <si>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</si>
  <si>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</si>
  <si>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</si>
  <si>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</si>
  <si>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</si>
  <si>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</si>
  <si>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</si>
  <si>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</si>
  <si>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</si>
  <si>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</si>
  <si>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</si>
  <si>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</si>
  <si>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</si>
  <si>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</si>
  <si>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</si>
  <si>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</si>
  <si>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</si>
  <si>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</si>
  <si>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</si>
  <si>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</si>
  <si>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</si>
  <si>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</si>
  <si>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</si>
  <si>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</si>
  <si>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</si>
  <si>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</si>
  <si>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</si>
  <si>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</si>
  <si>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</si>
  <si>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</si>
  <si>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</si>
  <si>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</si>
  <si>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</si>
  <si>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</si>
  <si>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</si>
  <si>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</si>
  <si>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</si>
  <si>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</si>
  <si>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</si>
  <si>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</si>
  <si>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</si>
  <si>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</si>
  <si>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</si>
  <si>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</si>
  <si>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</si>
  <si>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</si>
  <si>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</si>
  <si>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</si>
  <si>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</si>
  <si>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</si>
  <si>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</si>
  <si>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</si>
  <si>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</si>
  <si>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</si>
  <si>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</si>
  <si>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</si>
  <si>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</si>
  <si>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</si>
  <si>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</si>
  <si>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</si>
  <si>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</si>
  <si>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</si>
  <si>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</si>
  <si>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</si>
  <si>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</si>
  <si>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</si>
  <si>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</si>
  <si>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</si>
  <si>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</si>
  <si>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</si>
  <si>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</si>
  <si>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</si>
  <si>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</si>
  <si>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</si>
  <si>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</si>
  <si>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</si>
  <si>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</si>
  <si>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</si>
  <si>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</si>
  <si>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</si>
  <si>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</si>
  <si>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</si>
  <si>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</si>
  <si>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</si>
  <si>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</si>
  <si>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</si>
  <si>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</si>
  <si>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</si>
  <si>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</si>
  <si>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</si>
  <si>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</si>
  <si>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</si>
  <si>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</si>
  <si>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</si>
  <si>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</si>
  <si>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</si>
  <si>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</si>
  <si>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</si>
  <si>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</si>
  <si>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</si>
  <si>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</si>
  <si>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</si>
  <si>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</si>
  <si>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</si>
  <si>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</si>
  <si>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</si>
  <si>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</si>
  <si>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</si>
  <si>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</si>
  <si>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</si>
  <si>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</si>
  <si>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</si>
  <si>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</si>
  <si>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</si>
  <si>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</si>
  <si>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</si>
  <si>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</si>
  <si>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</si>
  <si>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</si>
  <si>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</si>
  <si>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</si>
  <si>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</si>
  <si>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</si>
  <si>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t>ŽoP č. 8</t>
  </si>
  <si>
    <t>ŽoP č. 9</t>
  </si>
  <si>
    <t>ŽoP č. 10</t>
  </si>
  <si>
    <t>ŽoP č. 11</t>
  </si>
  <si>
    <t>Žádost o platbu č. 13</t>
  </si>
  <si>
    <t>zúčtovací období: 1. 7. 2019 - 30. 9. 2019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</si>
  <si>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1, 2 a 3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</si>
  <si>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13.</t>
  </si>
  <si>
    <t>14.</t>
  </si>
  <si>
    <t>---</t>
  </si>
  <si>
    <t>ŽoP č. 12</t>
  </si>
  <si>
    <t xml:space="preserve">a) uplyne třinácté zúčtovací období,  </t>
  </si>
  <si>
    <t>b) Smluvní partner realizuje a zaeviduje stanovený minimální počet aktivit za každý měsíc (odst. 2 a 8 čl. I. přílohy č. 2 Smlouvy), případně dostatečně vysvětlí nesplnění minimálního počtu aktivit (odst. 3 čl. I přílohy č. 2 Smlouvy);</t>
  </si>
  <si>
    <t>c) Smluvní partner splní svou povinnost zaslat Svazu k vyjádření návrh informačního zpravodaje a Svaz vyjádří souhlas s podobou informačního zpravodaje (odst. 3 čl. IV přílohy č. 2 Smlouvy) a</t>
  </si>
  <si>
    <t>d) Smluvní partner splní svou povinnost zpracovat za každý měsíc sebehodnotící zprávu (čl. V. přílohy č. 2 Smlouvy).</t>
  </si>
  <si>
    <t>Žádost o platbu doručí Smluvní partner Svazu měst a obcí v listinné podobě nejpozději do 15. října 2019, nejdříve však poté, co: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</si>
</sst>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83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2" fillId="0" borderId="0" xfId="0" applyFont="1" applyFill="1" applyBorder="1" applyAlignment="1">
      <alignment horizontal="center" vertical="center"/>
    </xf>
    <xf numFmtId="164" fontId="2" fillId="0" borderId="0" xfId="0" quotePrefix="1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/>
    </xf>
    <xf numFmtId="164" fontId="2" fillId="2" borderId="4" xfId="0" quotePrefix="1" applyNumberFormat="1" applyFont="1" applyFill="1" applyBorder="1" applyAlignment="1">
      <alignment horizontal="center" vertical="center"/>
    </xf>
    <xf numFmtId="4" fontId="3" fillId="0" borderId="0" xfId="0" applyFont="1" applyAlignment="1">
      <alignment vertical="center" wrapText="1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2" fillId="2" borderId="5" xfId="0" quotePrefix="1" applyNumberFormat="1" applyFont="1" applyFill="1" applyBorder="1" applyAlignment="1">
      <alignment horizontal="center" vertical="center"/>
    </xf>
    <xf numFmtId="164" fontId="2" fillId="2" borderId="7" xfId="0" quotePrefix="1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 wrapText="1"/>
    </xf>
    <xf numFmtId="4" fontId="2" fillId="0" borderId="0" xfId="0" applyFont="1" applyAlignment="1">
      <alignment horizontal="center"/>
    </xf>
    <xf numFmtId="4" fontId="2" fillId="0" borderId="0" xfId="0" applyFont="1" applyAlignment="1">
      <alignment horizontal="center" vertical="center"/>
    </xf>
    <xf numFmtId="4" fontId="2" fillId="0" borderId="0" xfId="0" applyFont="1" applyBorder="1" applyAlignment="1">
      <alignment horizontal="left" vertical="center"/>
    </xf>
    <xf numFmtId="4" fontId="14" fillId="0" borderId="0" xfId="0" applyFont="1" applyAlignment="1">
      <alignment horizontal="left" vertical="center" wrapText="1"/>
    </xf>
    <xf numFmtId="4" fontId="11" fillId="0" borderId="0" xfId="0" applyFont="1" applyAlignment="1">
      <alignment horizontal="center" vertical="center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4"/>
  <sheetViews>
    <sheetView showGridLines="0" tabSelected="1" zoomScaleNormal="100" zoomScaleSheetLayoutView="100" workbookViewId="0">
      <selection activeCell="E13" sqref="E13:J13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41" t="s">
        <v>137</v>
      </c>
      <c r="C4" s="41"/>
      <c r="D4" s="41"/>
      <c r="E4" s="41"/>
      <c r="F4" s="41"/>
      <c r="G4" s="41"/>
      <c r="H4" s="41"/>
      <c r="I4" s="41"/>
      <c r="J4" s="41"/>
    </row>
    <row r="5" spans="2:10" ht="18" customHeight="1" x14ac:dyDescent="0.25">
      <c r="B5" s="42" t="s">
        <v>138</v>
      </c>
      <c r="C5" s="42"/>
      <c r="D5" s="42"/>
      <c r="E5" s="42"/>
      <c r="F5" s="42"/>
      <c r="G5" s="42"/>
      <c r="H5" s="42"/>
      <c r="I5" s="42"/>
      <c r="J5" s="42"/>
    </row>
    <row r="6" spans="2:10" ht="3.75" customHeight="1" x14ac:dyDescent="0.25">
      <c r="B6" s="22"/>
      <c r="C6" s="22"/>
      <c r="D6" s="22"/>
      <c r="E6" s="22"/>
      <c r="F6" s="22"/>
      <c r="G6" s="22"/>
      <c r="H6" s="22"/>
      <c r="I6" s="22"/>
      <c r="J6" s="22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52"/>
      <c r="F13" s="53"/>
      <c r="G13" s="53"/>
      <c r="H13" s="53"/>
      <c r="I13" s="53"/>
      <c r="J13" s="54"/>
    </row>
    <row r="14" spans="2:10" ht="14.25" customHeight="1" x14ac:dyDescent="0.2">
      <c r="B14" s="11" t="s">
        <v>6</v>
      </c>
      <c r="C14" s="12"/>
      <c r="D14" s="12"/>
      <c r="E14" s="52"/>
      <c r="F14" s="53"/>
      <c r="G14" s="53"/>
      <c r="H14" s="53"/>
      <c r="I14" s="53"/>
      <c r="J14" s="54"/>
    </row>
    <row r="15" spans="2:10" ht="14.25" customHeight="1" x14ac:dyDescent="0.2">
      <c r="B15" s="11" t="s">
        <v>7</v>
      </c>
      <c r="C15" s="12"/>
      <c r="D15" s="12"/>
      <c r="E15" s="55"/>
      <c r="F15" s="56"/>
      <c r="G15" s="56"/>
      <c r="H15" s="56"/>
      <c r="I15" s="56"/>
      <c r="J15" s="57"/>
    </row>
    <row r="16" spans="2:10" ht="14.25" customHeight="1" x14ac:dyDescent="0.2">
      <c r="B16" s="11" t="s">
        <v>43</v>
      </c>
      <c r="C16" s="12"/>
      <c r="D16" s="12"/>
      <c r="E16" s="52"/>
      <c r="F16" s="53"/>
      <c r="G16" s="53"/>
      <c r="H16" s="53"/>
      <c r="I16" s="53"/>
      <c r="J16" s="54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58" t="s">
        <v>139</v>
      </c>
      <c r="C18" s="58"/>
      <c r="D18" s="58"/>
      <c r="E18" s="58"/>
      <c r="F18" s="58"/>
      <c r="G18" s="58"/>
      <c r="H18" s="58"/>
      <c r="I18" s="58"/>
      <c r="J18" s="58"/>
    </row>
    <row r="19" spans="2:22" ht="12" customHeight="1" x14ac:dyDescent="0.2"/>
    <row r="20" spans="2:22" x14ac:dyDescent="0.2">
      <c r="B20" s="5" t="s">
        <v>129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43" t="s">
        <v>25</v>
      </c>
      <c r="C21" s="43"/>
      <c r="D21" s="43"/>
      <c r="E21" s="46" t="s">
        <v>130</v>
      </c>
      <c r="F21" s="46"/>
      <c r="G21" s="46"/>
      <c r="H21" s="43" t="s">
        <v>41</v>
      </c>
      <c r="I21" s="43"/>
      <c r="J21" s="43"/>
      <c r="K21" s="37">
        <v>57600</v>
      </c>
    </row>
    <row r="22" spans="2:22" x14ac:dyDescent="0.2">
      <c r="B22" s="44">
        <v>43647</v>
      </c>
      <c r="C22" s="44"/>
      <c r="D22" s="45"/>
      <c r="E22" s="49"/>
      <c r="F22" s="50"/>
      <c r="G22" s="51"/>
      <c r="H22" s="47">
        <v>115200</v>
      </c>
      <c r="I22" s="48"/>
      <c r="J22" s="48"/>
      <c r="K22" s="20" t="str">
        <f>IF($E22&gt;$K$21,"Zadaný finanční příspěvek přesáhl limit za měsíc!","")</f>
        <v/>
      </c>
      <c r="L22" s="20"/>
    </row>
    <row r="23" spans="2:22" x14ac:dyDescent="0.2">
      <c r="B23" s="44">
        <v>43678</v>
      </c>
      <c r="C23" s="44"/>
      <c r="D23" s="45"/>
      <c r="E23" s="49"/>
      <c r="F23" s="50"/>
      <c r="G23" s="51"/>
      <c r="H23" s="47"/>
      <c r="I23" s="48"/>
      <c r="J23" s="48"/>
      <c r="K23" s="20" t="str">
        <f>IF($E23&gt;$K$21,"Zadaný finanční příspěvek přesáhl limit za měsíc!","")</f>
        <v/>
      </c>
      <c r="L23" s="20"/>
    </row>
    <row r="24" spans="2:22" x14ac:dyDescent="0.2">
      <c r="B24" s="44">
        <v>43709</v>
      </c>
      <c r="C24" s="44"/>
      <c r="D24" s="45"/>
      <c r="E24" s="49"/>
      <c r="F24" s="50"/>
      <c r="G24" s="51"/>
      <c r="H24" s="66" t="s">
        <v>42</v>
      </c>
      <c r="I24" s="43"/>
      <c r="J24" s="43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62" t="s">
        <v>131</v>
      </c>
      <c r="C25" s="62"/>
      <c r="D25" s="62"/>
      <c r="E25" s="65">
        <f>SUM(E22:G24)</f>
        <v>0</v>
      </c>
      <c r="F25" s="65"/>
      <c r="G25" s="65"/>
      <c r="H25" s="63">
        <v>0</v>
      </c>
      <c r="I25" s="63"/>
      <c r="J25" s="63"/>
    </row>
    <row r="26" spans="2:22" ht="27" customHeight="1" thickBot="1" x14ac:dyDescent="0.25">
      <c r="B26" s="7"/>
      <c r="C26" s="8"/>
      <c r="D26" s="8"/>
      <c r="E26" s="9"/>
      <c r="F26" s="9"/>
      <c r="G26" s="10" t="s">
        <v>27</v>
      </c>
      <c r="H26" s="59">
        <f>E25-H25</f>
        <v>0</v>
      </c>
      <c r="I26" s="60"/>
      <c r="J26" s="61"/>
      <c r="K26" s="20" t="str">
        <f>IF($E25&gt;3*$K$21,"Zadaný finanční příspěvek přesáhl limit za zúčtovací období!","")</f>
        <v/>
      </c>
      <c r="L26" s="20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2:22" ht="12" customHeight="1" x14ac:dyDescent="0.2"/>
    <row r="28" spans="2:22" x14ac:dyDescent="0.2">
      <c r="B28" s="64" t="s">
        <v>40</v>
      </c>
      <c r="C28" s="64"/>
      <c r="D28" s="64"/>
      <c r="E28" s="64"/>
      <c r="F28" s="64"/>
      <c r="G28" s="64"/>
      <c r="H28" s="64"/>
      <c r="I28" s="64"/>
      <c r="J28" s="64"/>
    </row>
    <row r="29" spans="2:22" x14ac:dyDescent="0.2">
      <c r="B29" s="23" t="s">
        <v>20</v>
      </c>
      <c r="C29" s="67" t="s">
        <v>132</v>
      </c>
      <c r="D29" s="67"/>
      <c r="E29" s="36" t="s">
        <v>20</v>
      </c>
      <c r="F29" s="67" t="s">
        <v>132</v>
      </c>
      <c r="G29" s="67"/>
      <c r="H29" s="36" t="s">
        <v>20</v>
      </c>
      <c r="I29" s="67" t="s">
        <v>132</v>
      </c>
      <c r="J29" s="67"/>
    </row>
    <row r="30" spans="2:22" x14ac:dyDescent="0.2">
      <c r="B30" s="13" t="s">
        <v>8</v>
      </c>
      <c r="C30" s="68">
        <f>IFERROR(VLOOKUP($E$15,databaze!$B$2:$I$84,2,FALSE),0)</f>
        <v>0</v>
      </c>
      <c r="D30" s="68"/>
      <c r="E30" s="13" t="s">
        <v>12</v>
      </c>
      <c r="F30" s="70">
        <f>IFERROR(VLOOKUP($E$15,databaze!$B$2:$I$84,6,FALSE),0)</f>
        <v>0</v>
      </c>
      <c r="G30" s="68"/>
      <c r="H30" s="13" t="s">
        <v>16</v>
      </c>
      <c r="I30" s="70">
        <f>IFERROR(VLOOKUP($E$15,databaze!$B$2:$K$84,10,FALSE),0)</f>
        <v>0</v>
      </c>
      <c r="J30" s="68"/>
    </row>
    <row r="31" spans="2:22" x14ac:dyDescent="0.2">
      <c r="B31" s="13" t="s">
        <v>9</v>
      </c>
      <c r="C31" s="68">
        <f>IFERROR(VLOOKUP($E$15,databaze!$B$2:$I$84,3,FALSE),0)</f>
        <v>0</v>
      </c>
      <c r="D31" s="68"/>
      <c r="E31" s="13" t="s">
        <v>13</v>
      </c>
      <c r="F31" s="70">
        <f>IFERROR(VLOOKUP($E$15,databaze!$B$2:$I$84,7,FALSE),0)</f>
        <v>0</v>
      </c>
      <c r="G31" s="68"/>
      <c r="H31" s="13" t="s">
        <v>17</v>
      </c>
      <c r="I31" s="70">
        <f>IFERROR(VLOOKUP($E$15,databaze!$B$2:$L$84,11,FALSE),0)</f>
        <v>0</v>
      </c>
      <c r="J31" s="68"/>
    </row>
    <row r="32" spans="2:22" x14ac:dyDescent="0.2">
      <c r="B32" s="13" t="s">
        <v>10</v>
      </c>
      <c r="C32" s="68">
        <f>IFERROR(VLOOKUP($E$15,databaze!$B$2:$I$84,4,FALSE),0)</f>
        <v>0</v>
      </c>
      <c r="D32" s="68"/>
      <c r="E32" s="13" t="s">
        <v>14</v>
      </c>
      <c r="F32" s="70">
        <f>IFERROR(VLOOKUP($E$15,databaze!$B$2:$I$84,8,FALSE),0)</f>
        <v>0</v>
      </c>
      <c r="G32" s="68"/>
      <c r="H32" s="13" t="s">
        <v>18</v>
      </c>
      <c r="I32" s="70">
        <f>IFERROR(VLOOKUP($E$15,databaze!$B$2:$M$84,12,FALSE),0)</f>
        <v>0</v>
      </c>
      <c r="J32" s="68"/>
    </row>
    <row r="33" spans="1:11" x14ac:dyDescent="0.2">
      <c r="B33" s="13" t="s">
        <v>11</v>
      </c>
      <c r="C33" s="70">
        <f>IFERROR(VLOOKUP($E$15,databaze!$B$2:$I$84,5,FALSE),0)</f>
        <v>0</v>
      </c>
      <c r="D33" s="68"/>
      <c r="E33" s="13" t="s">
        <v>15</v>
      </c>
      <c r="F33" s="70">
        <f>IFERROR(VLOOKUP($E$15,databaze!$B$2:$J$84,9,FALSE),0)</f>
        <v>0</v>
      </c>
      <c r="G33" s="68"/>
      <c r="H33" s="13" t="s">
        <v>19</v>
      </c>
      <c r="I33" s="70">
        <f>IFERROR(VLOOKUP($E$15,databaze!$B$2:$N$84,13,FALSE),0)</f>
        <v>0</v>
      </c>
      <c r="J33" s="68"/>
      <c r="K33" s="37"/>
    </row>
    <row r="34" spans="1:11" x14ac:dyDescent="0.2">
      <c r="B34" s="38"/>
      <c r="C34" s="39"/>
      <c r="D34" s="40"/>
      <c r="E34" s="38"/>
      <c r="F34" s="39"/>
      <c r="G34" s="40"/>
      <c r="H34" s="13" t="s">
        <v>140</v>
      </c>
      <c r="I34" s="75">
        <f>E25</f>
        <v>0</v>
      </c>
      <c r="J34" s="76"/>
      <c r="K34" s="37"/>
    </row>
    <row r="35" spans="1:11" x14ac:dyDescent="0.2">
      <c r="B35" s="38"/>
      <c r="C35" s="39"/>
      <c r="D35" s="40"/>
      <c r="E35" s="38"/>
      <c r="F35" s="39"/>
      <c r="G35" s="40"/>
      <c r="H35" s="13" t="s">
        <v>141</v>
      </c>
      <c r="I35" s="75" t="s">
        <v>142</v>
      </c>
      <c r="J35" s="76"/>
      <c r="K35" s="37"/>
    </row>
    <row r="36" spans="1:11" ht="15.75" customHeight="1" x14ac:dyDescent="0.2">
      <c r="B36" s="72" t="s">
        <v>24</v>
      </c>
      <c r="C36" s="72"/>
      <c r="D36" s="72"/>
      <c r="E36" s="72"/>
      <c r="F36" s="72"/>
      <c r="G36" s="72"/>
      <c r="H36" s="72"/>
      <c r="I36" s="73">
        <f>SUM(C30:C33)+SUM(F30:F33)+SUM(I30:I35)</f>
        <v>0</v>
      </c>
      <c r="J36" s="74"/>
      <c r="K36" s="37"/>
    </row>
    <row r="37" spans="1:11" ht="14.25" customHeight="1" x14ac:dyDescent="0.2">
      <c r="J37" s="3"/>
    </row>
    <row r="38" spans="1:11" ht="12.75" customHeight="1" x14ac:dyDescent="0.2">
      <c r="A38" s="71" t="s">
        <v>148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</row>
    <row r="39" spans="1:11" ht="11.25" customHeight="1" x14ac:dyDescent="0.2">
      <c r="A39" s="69" t="s">
        <v>144</v>
      </c>
      <c r="B39" s="69"/>
      <c r="C39" s="69"/>
      <c r="D39" s="69"/>
      <c r="E39" s="69"/>
      <c r="F39" s="69"/>
      <c r="G39" s="69"/>
      <c r="H39" s="69"/>
      <c r="I39" s="69"/>
      <c r="J39" s="69"/>
    </row>
    <row r="40" spans="1:11" ht="21.75" customHeight="1" x14ac:dyDescent="0.2">
      <c r="A40" s="77" t="s">
        <v>145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</row>
    <row r="41" spans="1:11" ht="21.75" customHeight="1" x14ac:dyDescent="0.2">
      <c r="A41" s="77" t="s">
        <v>146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</row>
    <row r="42" spans="1:11" ht="11.25" customHeight="1" x14ac:dyDescent="0.2">
      <c r="A42" s="77" t="s">
        <v>147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</row>
    <row r="43" spans="1:11" ht="6" customHeight="1" x14ac:dyDescent="0.2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</row>
    <row r="44" spans="1:11" ht="48.75" customHeight="1" x14ac:dyDescent="0.2">
      <c r="B44" s="81" t="s">
        <v>128</v>
      </c>
      <c r="C44" s="81"/>
      <c r="D44" s="81"/>
      <c r="E44" s="81"/>
      <c r="F44" s="81"/>
      <c r="G44" s="81"/>
      <c r="H44" s="81"/>
      <c r="I44" s="81"/>
      <c r="J44" s="81"/>
      <c r="K44" s="35"/>
    </row>
    <row r="45" spans="1:11" x14ac:dyDescent="0.2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</row>
    <row r="46" spans="1:1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9" spans="1:11" x14ac:dyDescent="0.2">
      <c r="A49" s="14" t="s">
        <v>28</v>
      </c>
      <c r="B49" s="80"/>
      <c r="C49" s="80"/>
      <c r="D49" s="80"/>
      <c r="E49" s="14" t="s">
        <v>29</v>
      </c>
      <c r="F49" s="19"/>
      <c r="G49" s="79"/>
      <c r="H49" s="79"/>
      <c r="I49" s="79"/>
      <c r="J49" s="79"/>
      <c r="K49" s="79"/>
    </row>
    <row r="50" spans="1:11" ht="4.5" customHeight="1" x14ac:dyDescent="0.2">
      <c r="A50" s="14"/>
      <c r="B50" s="17" t="s">
        <v>30</v>
      </c>
      <c r="C50" s="18"/>
      <c r="D50" s="18"/>
      <c r="E50" s="14"/>
      <c r="F50" s="17" t="s">
        <v>31</v>
      </c>
      <c r="G50" s="78" t="s">
        <v>21</v>
      </c>
      <c r="H50" s="78"/>
      <c r="I50" s="78"/>
      <c r="J50" s="78"/>
      <c r="K50" s="78"/>
    </row>
    <row r="51" spans="1:11" x14ac:dyDescent="0.2">
      <c r="C51" s="2"/>
      <c r="D51" s="2"/>
      <c r="E51" s="2"/>
      <c r="F51" s="2"/>
      <c r="G51" s="15" t="s">
        <v>22</v>
      </c>
      <c r="H51" s="16"/>
      <c r="I51" s="16"/>
      <c r="J51" s="16"/>
      <c r="K51" s="16"/>
    </row>
    <row r="52" spans="1:11" x14ac:dyDescent="0.2">
      <c r="B52" s="2"/>
      <c r="C52" s="2"/>
      <c r="D52" s="2"/>
      <c r="E52" s="2"/>
      <c r="F52" s="2"/>
      <c r="G52" s="15" t="s">
        <v>23</v>
      </c>
      <c r="H52" s="16"/>
      <c r="I52" s="16"/>
      <c r="J52" s="16"/>
      <c r="K52" s="16"/>
    </row>
    <row r="53" spans="1:11" x14ac:dyDescent="0.2">
      <c r="B53" s="2"/>
      <c r="C53" s="2"/>
      <c r="D53" s="2"/>
      <c r="E53" s="2"/>
      <c r="F53" s="2"/>
      <c r="G53" s="2"/>
      <c r="H53" s="2"/>
    </row>
    <row r="54" spans="1:11" ht="47.25" customHeight="1" x14ac:dyDescent="0.2">
      <c r="A54" s="71" t="s">
        <v>26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</row>
  </sheetData>
  <sheetProtection password="D93E" sheet="1" objects="1" scenarios="1"/>
  <protectedRanges>
    <protectedRange sqref="E22:G24" name="Soupisky"/>
    <protectedRange sqref="E13:J14" name="Hlavicka"/>
    <protectedRange sqref="E15:J16" name="Hlavicka_1"/>
    <protectedRange sqref="B49:D49 F49:K49" name="Podpis_1"/>
  </protectedRanges>
  <mergeCells count="54">
    <mergeCell ref="A40:K40"/>
    <mergeCell ref="G50:K50"/>
    <mergeCell ref="A54:K54"/>
    <mergeCell ref="G49:K49"/>
    <mergeCell ref="A41:K41"/>
    <mergeCell ref="A42:K42"/>
    <mergeCell ref="B49:D49"/>
    <mergeCell ref="B44:J44"/>
    <mergeCell ref="A43:K43"/>
    <mergeCell ref="A45:K45"/>
    <mergeCell ref="A39:J39"/>
    <mergeCell ref="F31:G31"/>
    <mergeCell ref="F32:G32"/>
    <mergeCell ref="F33:G33"/>
    <mergeCell ref="F30:G30"/>
    <mergeCell ref="I30:J30"/>
    <mergeCell ref="I31:J31"/>
    <mergeCell ref="A38:K38"/>
    <mergeCell ref="I32:J32"/>
    <mergeCell ref="I33:J33"/>
    <mergeCell ref="B36:H36"/>
    <mergeCell ref="I36:J36"/>
    <mergeCell ref="C32:D32"/>
    <mergeCell ref="C33:D33"/>
    <mergeCell ref="I34:J34"/>
    <mergeCell ref="I35:J35"/>
    <mergeCell ref="C29:D29"/>
    <mergeCell ref="F29:G29"/>
    <mergeCell ref="I29:J29"/>
    <mergeCell ref="C30:D30"/>
    <mergeCell ref="C31:D31"/>
    <mergeCell ref="H26:J26"/>
    <mergeCell ref="B24:D24"/>
    <mergeCell ref="B25:D25"/>
    <mergeCell ref="H25:J25"/>
    <mergeCell ref="B28:J28"/>
    <mergeCell ref="E24:G24"/>
    <mergeCell ref="E25:G25"/>
    <mergeCell ref="H24:J24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E13:J13"/>
    <mergeCell ref="E14:J14"/>
    <mergeCell ref="E15:J15"/>
    <mergeCell ref="B18:J18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showGridLines="0" workbookViewId="0">
      <selection activeCell="N2" sqref="N2"/>
    </sheetView>
  </sheetViews>
  <sheetFormatPr defaultRowHeight="12.75" x14ac:dyDescent="0.2"/>
  <cols>
    <col min="1" max="1" width="9.140625" style="1"/>
    <col min="2" max="2" width="14" style="34" customWidth="1"/>
    <col min="3" max="14" width="13.5703125" style="1" customWidth="1"/>
  </cols>
  <sheetData>
    <row r="1" spans="1:14" x14ac:dyDescent="0.2">
      <c r="A1" s="24" t="s">
        <v>44</v>
      </c>
      <c r="B1" s="25" t="s">
        <v>32</v>
      </c>
      <c r="C1" s="26" t="s">
        <v>33</v>
      </c>
      <c r="D1" s="26" t="s">
        <v>34</v>
      </c>
      <c r="E1" s="26" t="s">
        <v>35</v>
      </c>
      <c r="F1" s="26" t="s">
        <v>36</v>
      </c>
      <c r="G1" s="26" t="s">
        <v>37</v>
      </c>
      <c r="H1" s="26" t="s">
        <v>38</v>
      </c>
      <c r="I1" s="26" t="s">
        <v>39</v>
      </c>
      <c r="J1" s="26" t="s">
        <v>133</v>
      </c>
      <c r="K1" s="26" t="s">
        <v>134</v>
      </c>
      <c r="L1" s="26" t="s">
        <v>135</v>
      </c>
      <c r="M1" s="26" t="s">
        <v>136</v>
      </c>
      <c r="N1" s="26" t="s">
        <v>143</v>
      </c>
    </row>
    <row r="2" spans="1:14" x14ac:dyDescent="0.2">
      <c r="A2" s="27" t="s">
        <v>45</v>
      </c>
      <c r="B2" s="27">
        <v>69535086</v>
      </c>
      <c r="C2" s="28">
        <v>178200</v>
      </c>
      <c r="D2" s="28">
        <v>178189</v>
      </c>
      <c r="E2" s="28">
        <v>178073</v>
      </c>
      <c r="F2" s="28">
        <v>214207</v>
      </c>
      <c r="G2" s="28">
        <v>256466</v>
      </c>
      <c r="H2" s="28">
        <v>257394</v>
      </c>
      <c r="I2" s="28">
        <v>296278</v>
      </c>
      <c r="J2" s="28">
        <v>328066</v>
      </c>
      <c r="K2" s="28">
        <v>327734</v>
      </c>
      <c r="L2" s="28">
        <v>329330</v>
      </c>
      <c r="M2" s="28">
        <v>329265</v>
      </c>
      <c r="N2" s="28">
        <v>326445</v>
      </c>
    </row>
    <row r="3" spans="1:14" x14ac:dyDescent="0.2">
      <c r="A3" s="29" t="s">
        <v>46</v>
      </c>
      <c r="B3" s="29">
        <v>70968721</v>
      </c>
      <c r="C3" s="30">
        <v>178200</v>
      </c>
      <c r="D3" s="30">
        <v>178007</v>
      </c>
      <c r="E3" s="30">
        <v>178065</v>
      </c>
      <c r="F3" s="30">
        <v>216434</v>
      </c>
      <c r="G3" s="30">
        <v>256207</v>
      </c>
      <c r="H3" s="30">
        <v>250071</v>
      </c>
      <c r="I3" s="30">
        <v>282774</v>
      </c>
      <c r="J3" s="30">
        <v>320571</v>
      </c>
      <c r="K3" s="30">
        <v>328583</v>
      </c>
      <c r="L3" s="30">
        <v>318332</v>
      </c>
      <c r="M3" s="30">
        <v>328760</v>
      </c>
      <c r="N3" s="30">
        <v>322390</v>
      </c>
    </row>
    <row r="4" spans="1:14" x14ac:dyDescent="0.2">
      <c r="A4" s="29" t="s">
        <v>47</v>
      </c>
      <c r="B4" s="29">
        <v>71213996</v>
      </c>
      <c r="C4" s="30">
        <v>148500</v>
      </c>
      <c r="D4" s="30">
        <v>172619</v>
      </c>
      <c r="E4" s="30">
        <v>169669</v>
      </c>
      <c r="F4" s="30">
        <v>177969</v>
      </c>
      <c r="G4" s="30">
        <v>256300</v>
      </c>
      <c r="H4" s="30">
        <v>254078</v>
      </c>
      <c r="I4" s="30">
        <v>295214</v>
      </c>
      <c r="J4" s="30">
        <v>328372</v>
      </c>
      <c r="K4" s="30">
        <v>328596</v>
      </c>
      <c r="L4" s="30">
        <v>324834</v>
      </c>
      <c r="M4" s="30">
        <v>254025</v>
      </c>
      <c r="N4" s="30">
        <v>328286</v>
      </c>
    </row>
    <row r="5" spans="1:14" x14ac:dyDescent="0.2">
      <c r="A5" s="29" t="s">
        <v>48</v>
      </c>
      <c r="B5" s="29">
        <v>70957606</v>
      </c>
      <c r="C5" s="30">
        <v>162360</v>
      </c>
      <c r="D5" s="30">
        <v>178142</v>
      </c>
      <c r="E5" s="30">
        <v>178200</v>
      </c>
      <c r="F5" s="30">
        <v>204599</v>
      </c>
      <c r="G5" s="30">
        <v>255374</v>
      </c>
      <c r="H5" s="30">
        <v>257398</v>
      </c>
      <c r="I5" s="30">
        <v>299577</v>
      </c>
      <c r="J5" s="30">
        <v>328857</v>
      </c>
      <c r="K5" s="30">
        <v>329391</v>
      </c>
      <c r="L5" s="30">
        <v>328661</v>
      </c>
      <c r="M5" s="30">
        <v>327128</v>
      </c>
      <c r="N5" s="30">
        <v>329391</v>
      </c>
    </row>
    <row r="6" spans="1:14" x14ac:dyDescent="0.2">
      <c r="A6" s="29" t="s">
        <v>49</v>
      </c>
      <c r="B6" s="29">
        <v>61904040</v>
      </c>
      <c r="C6" s="30">
        <v>178200</v>
      </c>
      <c r="D6" s="30">
        <v>177964</v>
      </c>
      <c r="E6" s="30">
        <v>178198</v>
      </c>
      <c r="F6" s="30">
        <v>215789</v>
      </c>
      <c r="G6" s="30">
        <v>255397</v>
      </c>
      <c r="H6" s="30">
        <v>253531</v>
      </c>
      <c r="I6" s="30">
        <v>298668</v>
      </c>
      <c r="J6" s="30">
        <v>326081</v>
      </c>
      <c r="K6" s="30">
        <v>323078</v>
      </c>
      <c r="L6" s="30">
        <v>325767</v>
      </c>
      <c r="M6" s="30">
        <v>328955</v>
      </c>
      <c r="N6" s="30">
        <v>328414</v>
      </c>
    </row>
    <row r="7" spans="1:14" x14ac:dyDescent="0.2">
      <c r="A7" s="29" t="s">
        <v>50</v>
      </c>
      <c r="B7" s="29">
        <v>4379322</v>
      </c>
      <c r="C7" s="30">
        <v>178200</v>
      </c>
      <c r="D7" s="30">
        <v>171810</v>
      </c>
      <c r="E7" s="30">
        <v>177980</v>
      </c>
      <c r="F7" s="30">
        <v>178200</v>
      </c>
      <c r="G7" s="30">
        <v>178200</v>
      </c>
      <c r="H7" s="30">
        <v>178200</v>
      </c>
      <c r="I7" s="30">
        <v>187542</v>
      </c>
      <c r="J7" s="30">
        <v>234575</v>
      </c>
      <c r="K7" s="30">
        <v>239758</v>
      </c>
      <c r="L7" s="30">
        <v>239582</v>
      </c>
      <c r="M7" s="30">
        <v>239288</v>
      </c>
      <c r="N7" s="30">
        <v>239552</v>
      </c>
    </row>
    <row r="8" spans="1:14" x14ac:dyDescent="0.2">
      <c r="A8" s="29" t="s">
        <v>51</v>
      </c>
      <c r="B8" s="29">
        <v>4513151</v>
      </c>
      <c r="C8" s="30">
        <v>178183</v>
      </c>
      <c r="D8" s="30">
        <v>171855</v>
      </c>
      <c r="E8" s="30">
        <v>177883</v>
      </c>
      <c r="F8" s="30">
        <v>230452</v>
      </c>
      <c r="G8" s="30">
        <v>256850</v>
      </c>
      <c r="H8" s="30">
        <v>257257</v>
      </c>
      <c r="I8" s="30">
        <v>283425</v>
      </c>
      <c r="J8" s="30">
        <v>329056</v>
      </c>
      <c r="K8" s="30">
        <v>328634</v>
      </c>
      <c r="L8" s="30">
        <v>328926</v>
      </c>
      <c r="M8" s="30">
        <v>328473</v>
      </c>
      <c r="N8" s="30">
        <v>329117</v>
      </c>
    </row>
    <row r="9" spans="1:14" x14ac:dyDescent="0.2">
      <c r="A9" s="29" t="s">
        <v>52</v>
      </c>
      <c r="B9" s="29">
        <v>70956545</v>
      </c>
      <c r="C9" s="30">
        <v>178200</v>
      </c>
      <c r="D9" s="30">
        <v>177982</v>
      </c>
      <c r="E9" s="30">
        <v>178088</v>
      </c>
      <c r="F9" s="30">
        <v>257400</v>
      </c>
      <c r="G9" s="30">
        <v>256779</v>
      </c>
      <c r="H9" s="30">
        <v>256262</v>
      </c>
      <c r="I9" s="30">
        <v>296869</v>
      </c>
      <c r="J9" s="30">
        <v>325833</v>
      </c>
      <c r="K9" s="30">
        <v>324607</v>
      </c>
      <c r="L9" s="30">
        <v>320558</v>
      </c>
      <c r="M9" s="30">
        <v>329327</v>
      </c>
      <c r="N9" s="30">
        <v>328829</v>
      </c>
    </row>
    <row r="10" spans="1:14" x14ac:dyDescent="0.2">
      <c r="A10" s="29" t="s">
        <v>53</v>
      </c>
      <c r="B10" s="29">
        <v>70919771</v>
      </c>
      <c r="C10" s="30">
        <v>178197</v>
      </c>
      <c r="D10" s="30">
        <v>178192</v>
      </c>
      <c r="E10" s="30">
        <v>178191</v>
      </c>
      <c r="F10" s="30">
        <v>230993</v>
      </c>
      <c r="G10" s="30">
        <v>257396</v>
      </c>
      <c r="H10" s="30">
        <v>256625</v>
      </c>
      <c r="I10" s="30">
        <v>300120</v>
      </c>
      <c r="J10" s="30">
        <v>329400</v>
      </c>
      <c r="K10" s="30">
        <v>329400</v>
      </c>
      <c r="L10" s="30">
        <v>327996</v>
      </c>
      <c r="M10" s="30">
        <v>329400</v>
      </c>
      <c r="N10" s="30">
        <v>329400</v>
      </c>
    </row>
    <row r="11" spans="1:14" x14ac:dyDescent="0.2">
      <c r="A11" s="29" t="s">
        <v>54</v>
      </c>
      <c r="B11" s="29">
        <v>71180311</v>
      </c>
      <c r="C11" s="30">
        <v>177856</v>
      </c>
      <c r="D11" s="30">
        <v>177732</v>
      </c>
      <c r="E11" s="30">
        <v>177684</v>
      </c>
      <c r="F11" s="30">
        <v>229944</v>
      </c>
      <c r="G11" s="30">
        <v>254638</v>
      </c>
      <c r="H11" s="30">
        <v>255650</v>
      </c>
      <c r="I11" s="30">
        <v>272958</v>
      </c>
      <c r="J11" s="30">
        <v>281400</v>
      </c>
      <c r="K11" s="30">
        <v>326416</v>
      </c>
      <c r="L11" s="30">
        <v>323705</v>
      </c>
      <c r="M11" s="30">
        <v>324816</v>
      </c>
      <c r="N11" s="30">
        <v>321434</v>
      </c>
    </row>
    <row r="12" spans="1:14" x14ac:dyDescent="0.2">
      <c r="A12" s="29" t="s">
        <v>55</v>
      </c>
      <c r="B12" s="29">
        <v>70958441</v>
      </c>
      <c r="C12" s="30">
        <v>166030</v>
      </c>
      <c r="D12" s="30">
        <v>177337</v>
      </c>
      <c r="E12" s="30">
        <v>174299</v>
      </c>
      <c r="F12" s="30">
        <v>177738</v>
      </c>
      <c r="G12" s="30">
        <v>255528</v>
      </c>
      <c r="H12" s="30">
        <v>249602</v>
      </c>
      <c r="I12" s="30">
        <v>299521</v>
      </c>
      <c r="J12" s="30">
        <v>329216</v>
      </c>
      <c r="K12" s="30">
        <v>328975</v>
      </c>
      <c r="L12" s="30">
        <v>321606</v>
      </c>
      <c r="M12" s="30">
        <v>313804</v>
      </c>
      <c r="N12" s="30">
        <v>311932</v>
      </c>
    </row>
    <row r="13" spans="1:14" x14ac:dyDescent="0.2">
      <c r="A13" s="29" t="s">
        <v>56</v>
      </c>
      <c r="B13" s="29">
        <v>68783922</v>
      </c>
      <c r="C13" s="30">
        <v>178200</v>
      </c>
      <c r="D13" s="30">
        <v>178198</v>
      </c>
      <c r="E13" s="30">
        <v>178200</v>
      </c>
      <c r="F13" s="30">
        <v>231000</v>
      </c>
      <c r="G13" s="30">
        <v>257400</v>
      </c>
      <c r="H13" s="30">
        <v>256688</v>
      </c>
      <c r="I13" s="30">
        <v>285480</v>
      </c>
      <c r="J13" s="30">
        <v>329397</v>
      </c>
      <c r="K13" s="30">
        <v>329398</v>
      </c>
      <c r="L13" s="30">
        <v>328177</v>
      </c>
      <c r="M13" s="30">
        <v>329397</v>
      </c>
      <c r="N13" s="30">
        <v>329397</v>
      </c>
    </row>
    <row r="14" spans="1:14" x14ac:dyDescent="0.2">
      <c r="A14" s="29" t="s">
        <v>57</v>
      </c>
      <c r="B14" s="29">
        <v>71187081</v>
      </c>
      <c r="C14" s="30">
        <v>178197</v>
      </c>
      <c r="D14" s="30">
        <v>178198</v>
      </c>
      <c r="E14" s="30">
        <v>178119</v>
      </c>
      <c r="F14" s="30">
        <v>230999</v>
      </c>
      <c r="G14" s="30">
        <v>256012</v>
      </c>
      <c r="H14" s="30">
        <v>256876</v>
      </c>
      <c r="I14" s="30">
        <v>284810</v>
      </c>
      <c r="J14" s="30">
        <v>324957</v>
      </c>
      <c r="K14" s="30">
        <v>329400</v>
      </c>
      <c r="L14" s="30">
        <v>327536</v>
      </c>
      <c r="M14" s="30">
        <v>328904</v>
      </c>
      <c r="N14" s="30">
        <v>329400</v>
      </c>
    </row>
    <row r="15" spans="1:14" x14ac:dyDescent="0.2">
      <c r="A15" s="29" t="s">
        <v>58</v>
      </c>
      <c r="B15" s="29">
        <v>70830355</v>
      </c>
      <c r="C15" s="30">
        <v>175442</v>
      </c>
      <c r="D15" s="30">
        <v>176970</v>
      </c>
      <c r="E15" s="30">
        <v>177075</v>
      </c>
      <c r="F15" s="30">
        <v>228050</v>
      </c>
      <c r="G15" s="30">
        <v>254741</v>
      </c>
      <c r="H15" s="30">
        <v>249828</v>
      </c>
      <c r="I15" s="30">
        <v>281703</v>
      </c>
      <c r="J15" s="30">
        <v>327876</v>
      </c>
      <c r="K15" s="30">
        <v>327034</v>
      </c>
      <c r="L15" s="30">
        <v>327780</v>
      </c>
      <c r="M15" s="30">
        <v>326490</v>
      </c>
      <c r="N15" s="30">
        <v>328299</v>
      </c>
    </row>
    <row r="16" spans="1:14" x14ac:dyDescent="0.2">
      <c r="A16" s="29" t="s">
        <v>59</v>
      </c>
      <c r="B16" s="29">
        <v>70567646</v>
      </c>
      <c r="C16" s="30">
        <v>178200</v>
      </c>
      <c r="D16" s="30">
        <v>164700</v>
      </c>
      <c r="E16" s="30">
        <v>178200</v>
      </c>
      <c r="F16" s="30">
        <v>246832</v>
      </c>
      <c r="G16" s="30">
        <v>257394</v>
      </c>
      <c r="H16" s="30">
        <v>257394</v>
      </c>
      <c r="I16" s="30">
        <v>300119</v>
      </c>
      <c r="J16" s="30">
        <v>329397</v>
      </c>
      <c r="K16" s="30">
        <v>329397</v>
      </c>
      <c r="L16" s="30">
        <v>329397</v>
      </c>
      <c r="M16" s="30">
        <v>329397</v>
      </c>
      <c r="N16" s="30">
        <v>329398</v>
      </c>
    </row>
    <row r="17" spans="1:14" x14ac:dyDescent="0.2">
      <c r="A17" s="29" t="s">
        <v>60</v>
      </c>
      <c r="B17" s="29">
        <v>69092061</v>
      </c>
      <c r="C17" s="30">
        <v>168299</v>
      </c>
      <c r="D17" s="30">
        <v>178200</v>
      </c>
      <c r="E17" s="30">
        <v>178200</v>
      </c>
      <c r="F17" s="30">
        <v>200989</v>
      </c>
      <c r="G17" s="30">
        <v>237244</v>
      </c>
      <c r="H17" s="30">
        <v>257006</v>
      </c>
      <c r="I17" s="30">
        <v>285300</v>
      </c>
      <c r="J17" s="30">
        <v>285471</v>
      </c>
      <c r="K17" s="30">
        <v>308584</v>
      </c>
      <c r="L17" s="30">
        <v>328379</v>
      </c>
      <c r="M17" s="30">
        <v>328552</v>
      </c>
      <c r="N17" s="30">
        <v>325483</v>
      </c>
    </row>
    <row r="18" spans="1:14" x14ac:dyDescent="0.2">
      <c r="A18" s="29" t="s">
        <v>61</v>
      </c>
      <c r="B18" s="29">
        <v>1349341</v>
      </c>
      <c r="C18" s="30">
        <v>145216</v>
      </c>
      <c r="D18" s="30">
        <v>178009</v>
      </c>
      <c r="E18" s="30">
        <v>167752</v>
      </c>
      <c r="F18" s="30">
        <v>257263</v>
      </c>
      <c r="G18" s="30">
        <v>256215</v>
      </c>
      <c r="H18" s="30">
        <v>251732</v>
      </c>
      <c r="I18" s="30">
        <v>298732</v>
      </c>
      <c r="J18" s="30">
        <v>315520</v>
      </c>
      <c r="K18" s="30">
        <v>328859</v>
      </c>
      <c r="L18" s="30">
        <v>328627</v>
      </c>
      <c r="M18" s="30">
        <v>328867</v>
      </c>
      <c r="N18" s="30">
        <v>320492</v>
      </c>
    </row>
    <row r="19" spans="1:14" x14ac:dyDescent="0.2">
      <c r="A19" s="29" t="s">
        <v>62</v>
      </c>
      <c r="B19" s="29">
        <v>70824134</v>
      </c>
      <c r="C19" s="30">
        <v>178048</v>
      </c>
      <c r="D19" s="30">
        <v>178081</v>
      </c>
      <c r="E19" s="30">
        <v>172800</v>
      </c>
      <c r="F19" s="30">
        <v>229273</v>
      </c>
      <c r="G19" s="30">
        <v>256172</v>
      </c>
      <c r="H19" s="30">
        <v>255848</v>
      </c>
      <c r="I19" s="30">
        <v>285480</v>
      </c>
      <c r="J19" s="30">
        <v>314760</v>
      </c>
      <c r="K19" s="30">
        <v>329400</v>
      </c>
      <c r="L19" s="30">
        <v>328987</v>
      </c>
      <c r="M19" s="30">
        <v>329400</v>
      </c>
      <c r="N19" s="30">
        <v>325576</v>
      </c>
    </row>
    <row r="20" spans="1:14" x14ac:dyDescent="0.2">
      <c r="A20" s="29" t="s">
        <v>63</v>
      </c>
      <c r="B20" s="29">
        <v>46937005</v>
      </c>
      <c r="C20" s="30">
        <v>117452</v>
      </c>
      <c r="D20" s="30">
        <v>146473</v>
      </c>
      <c r="E20" s="30">
        <v>135358</v>
      </c>
      <c r="F20" s="30">
        <v>185641</v>
      </c>
      <c r="G20" s="30">
        <v>214211</v>
      </c>
      <c r="H20" s="30">
        <v>256545</v>
      </c>
      <c r="I20" s="30">
        <v>285051</v>
      </c>
      <c r="J20" s="30">
        <v>328499</v>
      </c>
      <c r="K20" s="30">
        <v>329396</v>
      </c>
      <c r="L20" s="30">
        <v>328250</v>
      </c>
      <c r="M20" s="30">
        <v>314461</v>
      </c>
      <c r="N20" s="30">
        <v>328066</v>
      </c>
    </row>
    <row r="21" spans="1:14" x14ac:dyDescent="0.2">
      <c r="A21" s="29" t="s">
        <v>64</v>
      </c>
      <c r="B21" s="29">
        <v>5054265</v>
      </c>
      <c r="C21" s="30">
        <v>178199</v>
      </c>
      <c r="D21" s="30">
        <v>178200</v>
      </c>
      <c r="E21" s="30">
        <v>177425</v>
      </c>
      <c r="F21" s="30">
        <v>213710</v>
      </c>
      <c r="G21" s="30">
        <v>257395</v>
      </c>
      <c r="H21" s="30">
        <v>257155</v>
      </c>
      <c r="I21" s="30">
        <v>285405</v>
      </c>
      <c r="J21" s="30">
        <v>285480</v>
      </c>
      <c r="K21" s="30">
        <v>329398</v>
      </c>
      <c r="L21" s="30">
        <v>329088</v>
      </c>
      <c r="M21" s="30">
        <v>329157</v>
      </c>
      <c r="N21" s="30">
        <v>328759</v>
      </c>
    </row>
    <row r="22" spans="1:14" x14ac:dyDescent="0.2">
      <c r="A22" s="29" t="s">
        <v>65</v>
      </c>
      <c r="B22" s="29">
        <v>71203354</v>
      </c>
      <c r="C22" s="30">
        <v>178199</v>
      </c>
      <c r="D22" s="30">
        <v>159406</v>
      </c>
      <c r="E22" s="30">
        <v>175864</v>
      </c>
      <c r="F22" s="30">
        <v>230997</v>
      </c>
      <c r="G22" s="30">
        <v>257397</v>
      </c>
      <c r="H22" s="30">
        <v>257398</v>
      </c>
      <c r="I22" s="30">
        <v>276731</v>
      </c>
      <c r="J22" s="30">
        <v>327308</v>
      </c>
      <c r="K22" s="30">
        <v>329400</v>
      </c>
      <c r="L22" s="30">
        <v>329400</v>
      </c>
      <c r="M22" s="30">
        <v>329400</v>
      </c>
      <c r="N22" s="30">
        <v>329400</v>
      </c>
    </row>
    <row r="23" spans="1:14" x14ac:dyDescent="0.2">
      <c r="A23" s="29" t="s">
        <v>66</v>
      </c>
      <c r="B23" s="29">
        <v>67438539</v>
      </c>
      <c r="C23" s="30">
        <v>177942</v>
      </c>
      <c r="D23" s="30">
        <v>177944</v>
      </c>
      <c r="E23" s="30">
        <v>177942</v>
      </c>
      <c r="F23" s="30">
        <v>230914</v>
      </c>
      <c r="G23" s="30">
        <v>257400</v>
      </c>
      <c r="H23" s="30">
        <v>256607</v>
      </c>
      <c r="I23" s="30">
        <v>300120</v>
      </c>
      <c r="J23" s="30">
        <v>327848</v>
      </c>
      <c r="K23" s="30">
        <v>329400</v>
      </c>
      <c r="L23" s="30">
        <v>329400</v>
      </c>
      <c r="M23" s="30">
        <v>329400</v>
      </c>
      <c r="N23" s="30">
        <v>329400</v>
      </c>
    </row>
    <row r="24" spans="1:14" x14ac:dyDescent="0.2">
      <c r="A24" s="29" t="s">
        <v>67</v>
      </c>
      <c r="B24" s="29">
        <v>71223649</v>
      </c>
      <c r="C24" s="30">
        <v>178058</v>
      </c>
      <c r="D24" s="30">
        <v>178135</v>
      </c>
      <c r="E24" s="30">
        <v>178200</v>
      </c>
      <c r="F24" s="30">
        <v>230757</v>
      </c>
      <c r="G24" s="30">
        <v>256736</v>
      </c>
      <c r="H24" s="30">
        <v>256992</v>
      </c>
      <c r="I24" s="30">
        <v>282635</v>
      </c>
      <c r="J24" s="30">
        <v>312667</v>
      </c>
      <c r="K24" s="30">
        <v>325767</v>
      </c>
      <c r="L24" s="30">
        <v>321514</v>
      </c>
      <c r="M24" s="30">
        <v>326110</v>
      </c>
      <c r="N24" s="30">
        <v>322905</v>
      </c>
    </row>
    <row r="25" spans="1:14" x14ac:dyDescent="0.2">
      <c r="A25" s="29" t="s">
        <v>68</v>
      </c>
      <c r="B25" s="29">
        <v>3176053</v>
      </c>
      <c r="C25" s="30">
        <v>177791</v>
      </c>
      <c r="D25" s="30">
        <v>177602</v>
      </c>
      <c r="E25" s="30">
        <v>177769</v>
      </c>
      <c r="F25" s="30">
        <v>228876</v>
      </c>
      <c r="G25" s="30">
        <v>236157</v>
      </c>
      <c r="H25" s="30">
        <v>256833</v>
      </c>
      <c r="I25" s="30">
        <v>289316</v>
      </c>
      <c r="J25" s="30">
        <v>328025</v>
      </c>
      <c r="K25" s="30">
        <v>326633</v>
      </c>
      <c r="L25" s="30">
        <v>328607</v>
      </c>
      <c r="M25" s="30">
        <v>327114</v>
      </c>
      <c r="N25" s="30">
        <v>327575</v>
      </c>
    </row>
    <row r="26" spans="1:14" x14ac:dyDescent="0.2">
      <c r="A26" s="29" t="s">
        <v>69</v>
      </c>
      <c r="B26" s="29">
        <v>75007894</v>
      </c>
      <c r="C26" s="30">
        <v>162643</v>
      </c>
      <c r="D26" s="30">
        <v>177898</v>
      </c>
      <c r="E26" s="30">
        <v>178200</v>
      </c>
      <c r="F26" s="30">
        <v>215816</v>
      </c>
      <c r="G26" s="30">
        <v>255104</v>
      </c>
      <c r="H26" s="30">
        <v>257102</v>
      </c>
      <c r="I26" s="30">
        <v>276835</v>
      </c>
      <c r="J26" s="30">
        <v>328718</v>
      </c>
      <c r="K26" s="30">
        <v>328748</v>
      </c>
      <c r="L26" s="30">
        <v>328367</v>
      </c>
      <c r="M26" s="30">
        <v>328723</v>
      </c>
      <c r="N26" s="30">
        <v>329027</v>
      </c>
    </row>
    <row r="27" spans="1:14" x14ac:dyDescent="0.2">
      <c r="A27" s="29" t="s">
        <v>70</v>
      </c>
      <c r="B27" s="29">
        <v>68955057</v>
      </c>
      <c r="C27" s="30">
        <v>178200</v>
      </c>
      <c r="D27" s="30">
        <v>153836</v>
      </c>
      <c r="E27" s="30">
        <v>178194</v>
      </c>
      <c r="F27" s="30">
        <v>170053</v>
      </c>
      <c r="G27" s="30">
        <v>256461</v>
      </c>
      <c r="H27" s="30">
        <v>256819</v>
      </c>
      <c r="I27" s="30">
        <v>294822</v>
      </c>
      <c r="J27" s="30">
        <v>329000</v>
      </c>
      <c r="K27" s="30">
        <v>327562</v>
      </c>
      <c r="L27" s="30">
        <v>328824</v>
      </c>
      <c r="M27" s="30">
        <v>318808</v>
      </c>
      <c r="N27" s="30">
        <v>313323</v>
      </c>
    </row>
    <row r="28" spans="1:14" x14ac:dyDescent="0.2">
      <c r="A28" s="29" t="s">
        <v>71</v>
      </c>
      <c r="B28" s="29">
        <v>71246061</v>
      </c>
      <c r="C28" s="30">
        <v>178200</v>
      </c>
      <c r="D28" s="30">
        <v>178117</v>
      </c>
      <c r="E28" s="30">
        <v>148681</v>
      </c>
      <c r="F28" s="30">
        <v>178200</v>
      </c>
      <c r="G28" s="30">
        <v>177922</v>
      </c>
      <c r="H28" s="30">
        <v>172132</v>
      </c>
      <c r="I28" s="30">
        <v>183201</v>
      </c>
      <c r="J28" s="30">
        <v>236089</v>
      </c>
      <c r="K28" s="30">
        <v>238994</v>
      </c>
      <c r="L28" s="30">
        <v>235594</v>
      </c>
      <c r="M28" s="30">
        <v>242493</v>
      </c>
      <c r="N28" s="30">
        <v>237077</v>
      </c>
    </row>
    <row r="29" spans="1:14" x14ac:dyDescent="0.2">
      <c r="A29" s="29" t="s">
        <v>72</v>
      </c>
      <c r="B29" s="29">
        <v>68538189</v>
      </c>
      <c r="C29" s="30">
        <v>178200</v>
      </c>
      <c r="D29" s="30">
        <v>178072</v>
      </c>
      <c r="E29" s="30">
        <v>170007</v>
      </c>
      <c r="F29" s="30">
        <v>230551</v>
      </c>
      <c r="G29" s="30">
        <v>257090</v>
      </c>
      <c r="H29" s="30">
        <v>257400</v>
      </c>
      <c r="I29" s="30">
        <v>299404</v>
      </c>
      <c r="J29" s="30">
        <v>328986</v>
      </c>
      <c r="K29" s="30">
        <v>298049</v>
      </c>
      <c r="L29" s="30">
        <v>329235</v>
      </c>
      <c r="M29" s="30">
        <v>328989</v>
      </c>
      <c r="N29" s="30">
        <v>326829</v>
      </c>
    </row>
    <row r="30" spans="1:14" x14ac:dyDescent="0.2">
      <c r="A30" s="29" t="s">
        <v>73</v>
      </c>
      <c r="B30" s="29">
        <v>71224831</v>
      </c>
      <c r="C30" s="30">
        <v>118800</v>
      </c>
      <c r="D30" s="30">
        <v>173523</v>
      </c>
      <c r="E30" s="30">
        <v>178199</v>
      </c>
      <c r="F30" s="30">
        <v>178087</v>
      </c>
      <c r="G30" s="30">
        <v>227655</v>
      </c>
      <c r="H30" s="30">
        <v>220491</v>
      </c>
      <c r="I30" s="30">
        <v>283278</v>
      </c>
      <c r="J30" s="30">
        <v>320337</v>
      </c>
      <c r="K30" s="30">
        <v>329400</v>
      </c>
      <c r="L30" s="30">
        <v>327851</v>
      </c>
      <c r="M30" s="30">
        <v>312850</v>
      </c>
      <c r="N30" s="30">
        <v>317393</v>
      </c>
    </row>
    <row r="31" spans="1:14" x14ac:dyDescent="0.2">
      <c r="A31" s="29" t="s">
        <v>74</v>
      </c>
      <c r="B31" s="29">
        <v>75058944</v>
      </c>
      <c r="C31" s="30">
        <v>178188</v>
      </c>
      <c r="D31" s="30">
        <v>178182</v>
      </c>
      <c r="E31" s="30">
        <v>175482</v>
      </c>
      <c r="F31" s="30">
        <v>204587</v>
      </c>
      <c r="G31" s="30">
        <v>256199</v>
      </c>
      <c r="H31" s="30">
        <v>256197</v>
      </c>
      <c r="I31" s="30">
        <v>299449</v>
      </c>
      <c r="J31" s="30">
        <v>329394</v>
      </c>
      <c r="K31" s="30">
        <v>329394</v>
      </c>
      <c r="L31" s="30">
        <v>328219</v>
      </c>
      <c r="M31" s="30">
        <v>329400</v>
      </c>
      <c r="N31" s="30">
        <v>317971</v>
      </c>
    </row>
    <row r="32" spans="1:14" x14ac:dyDescent="0.2">
      <c r="A32" s="29" t="s">
        <v>75</v>
      </c>
      <c r="B32" s="29">
        <v>68731302</v>
      </c>
      <c r="C32" s="30">
        <v>178200</v>
      </c>
      <c r="D32" s="30">
        <v>177995</v>
      </c>
      <c r="E32" s="30">
        <v>178200</v>
      </c>
      <c r="F32" s="30">
        <v>230481</v>
      </c>
      <c r="G32" s="30">
        <v>256662</v>
      </c>
      <c r="H32" s="30">
        <v>246310</v>
      </c>
      <c r="I32" s="30">
        <v>283744</v>
      </c>
      <c r="J32" s="30">
        <v>318943</v>
      </c>
      <c r="K32" s="30">
        <v>327354</v>
      </c>
      <c r="L32" s="30">
        <v>319611</v>
      </c>
      <c r="M32" s="30">
        <v>329400</v>
      </c>
      <c r="N32" s="30">
        <v>325685</v>
      </c>
    </row>
    <row r="33" spans="1:14" x14ac:dyDescent="0.2">
      <c r="A33" s="29" t="s">
        <v>76</v>
      </c>
      <c r="B33" s="29">
        <v>70951993</v>
      </c>
      <c r="C33" s="30">
        <v>178200</v>
      </c>
      <c r="D33" s="30">
        <v>178200</v>
      </c>
      <c r="E33" s="30">
        <v>178200</v>
      </c>
      <c r="F33" s="30">
        <v>211200</v>
      </c>
      <c r="G33" s="30">
        <v>256806</v>
      </c>
      <c r="H33" s="30">
        <v>256632</v>
      </c>
      <c r="I33" s="30">
        <v>285480</v>
      </c>
      <c r="J33" s="30">
        <v>328403</v>
      </c>
      <c r="K33" s="30">
        <v>329277</v>
      </c>
      <c r="L33" s="30">
        <v>328480</v>
      </c>
      <c r="M33" s="30">
        <v>329400</v>
      </c>
      <c r="N33" s="30">
        <v>327186</v>
      </c>
    </row>
    <row r="34" spans="1:14" x14ac:dyDescent="0.2">
      <c r="A34" s="29" t="s">
        <v>77</v>
      </c>
      <c r="B34" s="29">
        <v>61731226</v>
      </c>
      <c r="C34" s="30">
        <v>141428</v>
      </c>
      <c r="D34" s="30">
        <v>178200</v>
      </c>
      <c r="E34" s="30">
        <v>178200</v>
      </c>
      <c r="F34" s="30">
        <v>225947</v>
      </c>
      <c r="G34" s="30">
        <v>257400</v>
      </c>
      <c r="H34" s="30">
        <v>257400</v>
      </c>
      <c r="I34" s="30">
        <v>285480</v>
      </c>
      <c r="J34" s="30">
        <v>314760</v>
      </c>
      <c r="K34" s="30">
        <v>329243</v>
      </c>
      <c r="L34" s="30">
        <v>329400</v>
      </c>
      <c r="M34" s="30">
        <v>316825</v>
      </c>
      <c r="N34" s="30">
        <v>329400</v>
      </c>
    </row>
    <row r="35" spans="1:14" x14ac:dyDescent="0.2">
      <c r="A35" s="29" t="s">
        <v>78</v>
      </c>
      <c r="B35" s="29">
        <v>70926727</v>
      </c>
      <c r="C35" s="30">
        <v>178200</v>
      </c>
      <c r="D35" s="30">
        <v>177898</v>
      </c>
      <c r="E35" s="30">
        <v>178200</v>
      </c>
      <c r="F35" s="30">
        <v>177752</v>
      </c>
      <c r="G35" s="30">
        <v>254018</v>
      </c>
      <c r="H35" s="30">
        <v>256753</v>
      </c>
      <c r="I35" s="30">
        <v>285480</v>
      </c>
      <c r="J35" s="30">
        <v>314760</v>
      </c>
      <c r="K35" s="30">
        <v>328702</v>
      </c>
      <c r="L35" s="30">
        <v>327516</v>
      </c>
      <c r="M35" s="30">
        <v>329400</v>
      </c>
      <c r="N35" s="30">
        <v>328237</v>
      </c>
    </row>
    <row r="36" spans="1:14" x14ac:dyDescent="0.2">
      <c r="A36" s="29" t="s">
        <v>79</v>
      </c>
      <c r="B36" s="29">
        <v>70950792</v>
      </c>
      <c r="C36" s="30">
        <v>178200</v>
      </c>
      <c r="D36" s="30">
        <v>178176</v>
      </c>
      <c r="E36" s="30">
        <v>177975</v>
      </c>
      <c r="F36" s="30">
        <v>256782</v>
      </c>
      <c r="G36" s="30">
        <v>257163</v>
      </c>
      <c r="H36" s="30">
        <v>256431</v>
      </c>
      <c r="I36" s="30">
        <v>298252</v>
      </c>
      <c r="J36" s="30">
        <v>329400</v>
      </c>
      <c r="K36" s="30">
        <v>329400</v>
      </c>
      <c r="L36" s="30">
        <v>329400</v>
      </c>
      <c r="M36" s="30">
        <v>328768</v>
      </c>
      <c r="N36" s="30">
        <v>328773</v>
      </c>
    </row>
    <row r="37" spans="1:14" x14ac:dyDescent="0.2">
      <c r="A37" s="29" t="s">
        <v>80</v>
      </c>
      <c r="B37" s="29">
        <v>75121913</v>
      </c>
      <c r="C37" s="30">
        <v>145934</v>
      </c>
      <c r="D37" s="30">
        <v>176526</v>
      </c>
      <c r="E37" s="30">
        <v>166840</v>
      </c>
      <c r="F37" s="30">
        <v>202279</v>
      </c>
      <c r="G37" s="30">
        <v>255332</v>
      </c>
      <c r="H37" s="30">
        <v>256876</v>
      </c>
      <c r="I37" s="30">
        <v>281396</v>
      </c>
      <c r="J37" s="30">
        <v>325208</v>
      </c>
      <c r="K37" s="30">
        <v>326810</v>
      </c>
      <c r="L37" s="30">
        <v>324969</v>
      </c>
      <c r="M37" s="30">
        <v>325821</v>
      </c>
      <c r="N37" s="30">
        <v>325824</v>
      </c>
    </row>
    <row r="38" spans="1:14" x14ac:dyDescent="0.2">
      <c r="A38" s="29" t="s">
        <v>81</v>
      </c>
      <c r="B38" s="29">
        <v>2270935</v>
      </c>
      <c r="C38" s="30">
        <v>178197</v>
      </c>
      <c r="D38" s="30">
        <v>178197</v>
      </c>
      <c r="E38" s="30">
        <v>178197</v>
      </c>
      <c r="F38" s="30">
        <v>178126</v>
      </c>
      <c r="G38" s="30">
        <v>257391</v>
      </c>
      <c r="H38" s="30">
        <v>183915</v>
      </c>
      <c r="I38" s="30">
        <v>272918</v>
      </c>
      <c r="J38" s="30">
        <v>295244</v>
      </c>
      <c r="K38" s="30">
        <v>256686</v>
      </c>
      <c r="L38" s="30">
        <v>328998</v>
      </c>
      <c r="M38" s="30">
        <v>316924</v>
      </c>
      <c r="N38" s="30">
        <v>327660</v>
      </c>
    </row>
    <row r="39" spans="1:14" x14ac:dyDescent="0.2">
      <c r="A39" s="29" t="s">
        <v>82</v>
      </c>
      <c r="B39" s="29">
        <v>65986580</v>
      </c>
      <c r="C39" s="30">
        <v>178164</v>
      </c>
      <c r="D39" s="30">
        <v>178014</v>
      </c>
      <c r="E39" s="30">
        <v>178052</v>
      </c>
      <c r="F39" s="30">
        <v>178048</v>
      </c>
      <c r="G39" s="30">
        <v>177424</v>
      </c>
      <c r="H39" s="30">
        <v>178090</v>
      </c>
      <c r="I39" s="30">
        <v>199306</v>
      </c>
      <c r="J39" s="30">
        <v>242842</v>
      </c>
      <c r="K39" s="30">
        <v>242823</v>
      </c>
      <c r="L39" s="30">
        <v>233967</v>
      </c>
      <c r="M39" s="30">
        <v>243321</v>
      </c>
      <c r="N39" s="30">
        <v>243533</v>
      </c>
    </row>
    <row r="40" spans="1:14" x14ac:dyDescent="0.2">
      <c r="A40" s="29" t="s">
        <v>83</v>
      </c>
      <c r="B40" s="29">
        <v>4225317</v>
      </c>
      <c r="C40" s="30">
        <v>178200</v>
      </c>
      <c r="D40" s="30">
        <v>178200</v>
      </c>
      <c r="E40" s="30">
        <v>177764</v>
      </c>
      <c r="F40" s="30">
        <v>204598</v>
      </c>
      <c r="G40" s="30">
        <v>254876</v>
      </c>
      <c r="H40" s="30">
        <v>255954</v>
      </c>
      <c r="I40" s="30">
        <v>285477</v>
      </c>
      <c r="J40" s="30">
        <v>327417</v>
      </c>
      <c r="K40" s="30">
        <v>329400</v>
      </c>
      <c r="L40" s="30">
        <v>328505</v>
      </c>
      <c r="M40" s="30">
        <v>327967</v>
      </c>
      <c r="N40" s="30">
        <v>329248</v>
      </c>
    </row>
    <row r="41" spans="1:14" x14ac:dyDescent="0.2">
      <c r="A41" s="29" t="s">
        <v>84</v>
      </c>
      <c r="B41" s="29">
        <v>70939659</v>
      </c>
      <c r="C41" s="30">
        <v>178200</v>
      </c>
      <c r="D41" s="30">
        <v>178082</v>
      </c>
      <c r="E41" s="30">
        <v>178086</v>
      </c>
      <c r="F41" s="30">
        <v>218728</v>
      </c>
      <c r="G41" s="30">
        <v>254374</v>
      </c>
      <c r="H41" s="30">
        <v>256338</v>
      </c>
      <c r="I41" s="30">
        <v>298752</v>
      </c>
      <c r="J41" s="30">
        <v>327518</v>
      </c>
      <c r="K41" s="30">
        <v>329297</v>
      </c>
      <c r="L41" s="30">
        <v>328719</v>
      </c>
      <c r="M41" s="30">
        <v>329305</v>
      </c>
      <c r="N41" s="30">
        <v>325936</v>
      </c>
    </row>
    <row r="42" spans="1:14" x14ac:dyDescent="0.2">
      <c r="A42" s="29" t="s">
        <v>85</v>
      </c>
      <c r="B42" s="29">
        <v>71228527</v>
      </c>
      <c r="C42" s="30">
        <v>158400</v>
      </c>
      <c r="D42" s="30">
        <v>178156</v>
      </c>
      <c r="E42" s="30">
        <v>178144</v>
      </c>
      <c r="F42" s="30">
        <v>229926</v>
      </c>
      <c r="G42" s="30">
        <v>257394</v>
      </c>
      <c r="H42" s="30">
        <v>256784</v>
      </c>
      <c r="I42" s="30">
        <v>291438</v>
      </c>
      <c r="J42" s="30">
        <v>329063</v>
      </c>
      <c r="K42" s="30">
        <v>329396</v>
      </c>
      <c r="L42" s="30">
        <v>303348</v>
      </c>
      <c r="M42" s="30">
        <v>310775</v>
      </c>
      <c r="N42" s="30">
        <v>326239</v>
      </c>
    </row>
    <row r="43" spans="1:14" x14ac:dyDescent="0.2">
      <c r="A43" s="31" t="s">
        <v>86</v>
      </c>
      <c r="B43" s="31">
        <v>69609969</v>
      </c>
      <c r="C43" s="30">
        <v>178190</v>
      </c>
      <c r="D43" s="30">
        <v>177980</v>
      </c>
      <c r="E43" s="30">
        <v>168521</v>
      </c>
      <c r="F43" s="30">
        <v>201652</v>
      </c>
      <c r="G43" s="30">
        <v>255143</v>
      </c>
      <c r="H43" s="30">
        <v>255185</v>
      </c>
      <c r="I43" s="30">
        <v>288344</v>
      </c>
      <c r="J43" s="30">
        <v>327048</v>
      </c>
      <c r="K43" s="30">
        <v>329177</v>
      </c>
      <c r="L43" s="30">
        <v>297786</v>
      </c>
      <c r="M43" s="30">
        <v>327507</v>
      </c>
      <c r="N43" s="30">
        <v>327886</v>
      </c>
    </row>
    <row r="44" spans="1:14" x14ac:dyDescent="0.2">
      <c r="A44" s="29" t="s">
        <v>87</v>
      </c>
      <c r="B44" s="29">
        <v>5010632</v>
      </c>
      <c r="C44" s="30">
        <v>176880</v>
      </c>
      <c r="D44" s="30">
        <v>176880</v>
      </c>
      <c r="E44" s="30">
        <v>176958</v>
      </c>
      <c r="F44" s="30">
        <v>203358</v>
      </c>
      <c r="G44" s="30">
        <v>255700</v>
      </c>
      <c r="H44" s="30">
        <v>256197</v>
      </c>
      <c r="I44" s="30">
        <v>283147</v>
      </c>
      <c r="J44" s="30">
        <v>329255</v>
      </c>
      <c r="K44" s="30">
        <v>328771</v>
      </c>
      <c r="L44" s="30">
        <v>324730</v>
      </c>
      <c r="M44" s="30">
        <v>308689</v>
      </c>
      <c r="N44" s="30">
        <v>328840</v>
      </c>
    </row>
    <row r="45" spans="1:14" x14ac:dyDescent="0.2">
      <c r="A45" s="29" t="s">
        <v>88</v>
      </c>
      <c r="B45" s="29">
        <v>63024276</v>
      </c>
      <c r="C45" s="30">
        <v>178200</v>
      </c>
      <c r="D45" s="30">
        <v>177951</v>
      </c>
      <c r="E45" s="30">
        <v>178200</v>
      </c>
      <c r="F45" s="30">
        <v>230029</v>
      </c>
      <c r="G45" s="30">
        <v>255755</v>
      </c>
      <c r="H45" s="30">
        <v>256079</v>
      </c>
      <c r="I45" s="30">
        <v>285091</v>
      </c>
      <c r="J45" s="30">
        <v>328908</v>
      </c>
      <c r="K45" s="30">
        <v>328839</v>
      </c>
      <c r="L45" s="30">
        <v>328533</v>
      </c>
      <c r="M45" s="30">
        <v>329038</v>
      </c>
      <c r="N45" s="30">
        <v>328713</v>
      </c>
    </row>
    <row r="46" spans="1:14" x14ac:dyDescent="0.2">
      <c r="A46" s="29" t="s">
        <v>89</v>
      </c>
      <c r="B46" s="29">
        <v>70902640</v>
      </c>
      <c r="C46" s="30">
        <v>162643</v>
      </c>
      <c r="D46" s="30">
        <v>178200</v>
      </c>
      <c r="E46" s="30">
        <v>178200</v>
      </c>
      <c r="F46" s="30">
        <v>204600</v>
      </c>
      <c r="G46" s="30">
        <v>257400</v>
      </c>
      <c r="H46" s="30">
        <v>256810</v>
      </c>
      <c r="I46" s="30">
        <v>285480</v>
      </c>
      <c r="J46" s="30">
        <v>314682</v>
      </c>
      <c r="K46" s="30">
        <v>329400</v>
      </c>
      <c r="L46" s="30">
        <v>328486</v>
      </c>
      <c r="M46" s="30">
        <v>329400</v>
      </c>
      <c r="N46" s="30">
        <v>328418</v>
      </c>
    </row>
    <row r="47" spans="1:14" x14ac:dyDescent="0.2">
      <c r="A47" s="29" t="s">
        <v>90</v>
      </c>
      <c r="B47" s="29">
        <v>70626812</v>
      </c>
      <c r="C47" s="30">
        <v>178200</v>
      </c>
      <c r="D47" s="30">
        <v>178200</v>
      </c>
      <c r="E47" s="30">
        <v>178200</v>
      </c>
      <c r="F47" s="30">
        <v>231000</v>
      </c>
      <c r="G47" s="30">
        <v>257400</v>
      </c>
      <c r="H47" s="30">
        <v>257400</v>
      </c>
      <c r="I47" s="30">
        <v>285480</v>
      </c>
      <c r="J47" s="30">
        <v>329400</v>
      </c>
      <c r="K47" s="30">
        <v>292800</v>
      </c>
      <c r="L47" s="30">
        <v>329400</v>
      </c>
      <c r="M47" s="30">
        <v>329400</v>
      </c>
      <c r="N47" s="30">
        <v>311100</v>
      </c>
    </row>
    <row r="48" spans="1:14" x14ac:dyDescent="0.2">
      <c r="A48" s="29" t="s">
        <v>91</v>
      </c>
      <c r="B48" s="29">
        <v>69649740</v>
      </c>
      <c r="C48" s="30">
        <v>162643</v>
      </c>
      <c r="D48" s="30">
        <v>178200</v>
      </c>
      <c r="E48" s="30">
        <v>178200</v>
      </c>
      <c r="F48" s="30">
        <v>204598</v>
      </c>
      <c r="G48" s="30">
        <v>255602</v>
      </c>
      <c r="H48" s="30">
        <v>256811</v>
      </c>
      <c r="I48" s="30">
        <v>284356</v>
      </c>
      <c r="J48" s="30">
        <v>328436</v>
      </c>
      <c r="K48" s="30">
        <v>330097</v>
      </c>
      <c r="L48" s="30">
        <v>328800</v>
      </c>
      <c r="M48" s="30">
        <v>328716</v>
      </c>
      <c r="N48" s="30">
        <v>329400</v>
      </c>
    </row>
    <row r="49" spans="1:14" x14ac:dyDescent="0.2">
      <c r="A49" s="29" t="s">
        <v>92</v>
      </c>
      <c r="B49" s="29">
        <v>4234201</v>
      </c>
      <c r="C49" s="30">
        <v>178200</v>
      </c>
      <c r="D49" s="30">
        <v>178200</v>
      </c>
      <c r="E49" s="30">
        <v>178200</v>
      </c>
      <c r="F49" s="30">
        <v>231000</v>
      </c>
      <c r="G49" s="30">
        <v>257400</v>
      </c>
      <c r="H49" s="30">
        <v>257400</v>
      </c>
      <c r="I49" s="30">
        <v>300120</v>
      </c>
      <c r="J49" s="30">
        <v>329400</v>
      </c>
      <c r="K49" s="30">
        <v>329400</v>
      </c>
      <c r="L49" s="30">
        <v>329259</v>
      </c>
      <c r="M49" s="30">
        <v>329400</v>
      </c>
      <c r="N49" s="30">
        <v>329400</v>
      </c>
    </row>
    <row r="50" spans="1:14" x14ac:dyDescent="0.2">
      <c r="A50" s="29" t="s">
        <v>93</v>
      </c>
      <c r="B50" s="29">
        <v>4822986</v>
      </c>
      <c r="C50" s="30">
        <v>131962</v>
      </c>
      <c r="D50" s="30">
        <v>176283</v>
      </c>
      <c r="E50" s="30">
        <v>176128</v>
      </c>
      <c r="F50" s="30">
        <v>176199</v>
      </c>
      <c r="G50" s="30">
        <v>176095</v>
      </c>
      <c r="H50" s="30">
        <v>176323</v>
      </c>
      <c r="I50" s="30">
        <v>176257</v>
      </c>
      <c r="J50" s="30">
        <v>222556</v>
      </c>
      <c r="K50" s="30">
        <v>221765</v>
      </c>
      <c r="L50" s="30">
        <v>222814</v>
      </c>
      <c r="M50" s="30">
        <v>229657</v>
      </c>
      <c r="N50" s="30">
        <v>230146</v>
      </c>
    </row>
    <row r="51" spans="1:14" x14ac:dyDescent="0.2">
      <c r="A51" s="29" t="s">
        <v>94</v>
      </c>
      <c r="B51" s="29">
        <v>70520097</v>
      </c>
      <c r="C51" s="30">
        <v>178200</v>
      </c>
      <c r="D51" s="30">
        <v>178200</v>
      </c>
      <c r="E51" s="30">
        <v>178200</v>
      </c>
      <c r="F51" s="30">
        <v>178200</v>
      </c>
      <c r="G51" s="30">
        <v>254416</v>
      </c>
      <c r="H51" s="30">
        <v>256698</v>
      </c>
      <c r="I51" s="30">
        <v>298245</v>
      </c>
      <c r="J51" s="30">
        <v>329400</v>
      </c>
      <c r="K51" s="30">
        <v>328680</v>
      </c>
      <c r="L51" s="30">
        <v>328754</v>
      </c>
      <c r="M51" s="30">
        <v>326694</v>
      </c>
      <c r="N51" s="30">
        <v>327737</v>
      </c>
    </row>
    <row r="52" spans="1:14" x14ac:dyDescent="0.2">
      <c r="A52" s="29" t="s">
        <v>95</v>
      </c>
      <c r="B52" s="29">
        <v>70287201</v>
      </c>
      <c r="C52" s="30">
        <v>178200</v>
      </c>
      <c r="D52" s="30">
        <v>178200</v>
      </c>
      <c r="E52" s="30">
        <v>178200</v>
      </c>
      <c r="F52" s="30">
        <v>178200</v>
      </c>
      <c r="G52" s="30">
        <v>178200</v>
      </c>
      <c r="H52" s="30">
        <v>178200</v>
      </c>
      <c r="I52" s="30">
        <v>199486</v>
      </c>
      <c r="J52" s="30">
        <v>227807</v>
      </c>
      <c r="K52" s="30">
        <v>243720</v>
      </c>
      <c r="L52" s="30">
        <v>242617</v>
      </c>
      <c r="M52" s="30">
        <v>243720</v>
      </c>
      <c r="N52" s="30">
        <v>241642</v>
      </c>
    </row>
    <row r="53" spans="1:14" x14ac:dyDescent="0.2">
      <c r="A53" s="29" t="s">
        <v>96</v>
      </c>
      <c r="B53" s="29">
        <v>4879864</v>
      </c>
      <c r="C53" s="30">
        <v>118800</v>
      </c>
      <c r="D53" s="30">
        <v>177692</v>
      </c>
      <c r="E53" s="30">
        <v>178200</v>
      </c>
      <c r="F53" s="30">
        <v>178200</v>
      </c>
      <c r="G53" s="30">
        <v>178200</v>
      </c>
      <c r="H53" s="30">
        <v>177620</v>
      </c>
      <c r="I53" s="30">
        <v>198862</v>
      </c>
      <c r="J53" s="30">
        <v>243022</v>
      </c>
      <c r="K53" s="30">
        <v>243720</v>
      </c>
      <c r="L53" s="30">
        <v>241688</v>
      </c>
      <c r="M53" s="30">
        <v>243720</v>
      </c>
      <c r="N53" s="30">
        <v>243720</v>
      </c>
    </row>
    <row r="54" spans="1:14" x14ac:dyDescent="0.2">
      <c r="A54" s="29" t="s">
        <v>97</v>
      </c>
      <c r="B54" s="29">
        <v>61100684</v>
      </c>
      <c r="C54" s="30">
        <v>149915</v>
      </c>
      <c r="D54" s="30">
        <v>178059</v>
      </c>
      <c r="E54" s="30">
        <v>178082</v>
      </c>
      <c r="F54" s="30">
        <v>178200</v>
      </c>
      <c r="G54" s="30">
        <v>137401</v>
      </c>
      <c r="H54" s="30">
        <v>177992</v>
      </c>
      <c r="I54" s="30">
        <v>213568</v>
      </c>
      <c r="J54" s="30">
        <v>243720</v>
      </c>
      <c r="K54" s="30">
        <v>243656</v>
      </c>
      <c r="L54" s="30">
        <v>243350</v>
      </c>
      <c r="M54" s="30">
        <v>243687</v>
      </c>
      <c r="N54" s="30">
        <v>243698</v>
      </c>
    </row>
    <row r="55" spans="1:14" x14ac:dyDescent="0.2">
      <c r="A55" s="29" t="s">
        <v>98</v>
      </c>
      <c r="B55" s="29">
        <v>70285195</v>
      </c>
      <c r="C55" s="30">
        <v>141020</v>
      </c>
      <c r="D55" s="30">
        <v>170226</v>
      </c>
      <c r="E55" s="30">
        <v>177577</v>
      </c>
      <c r="F55" s="30">
        <v>204163</v>
      </c>
      <c r="G55" s="30">
        <v>255505</v>
      </c>
      <c r="H55" s="30">
        <v>255096</v>
      </c>
      <c r="I55" s="30">
        <v>285342</v>
      </c>
      <c r="J55" s="30">
        <v>307266</v>
      </c>
      <c r="K55" s="30">
        <v>328979</v>
      </c>
      <c r="L55" s="30">
        <v>268348</v>
      </c>
      <c r="M55" s="30">
        <v>299981</v>
      </c>
      <c r="N55" s="30">
        <v>327644</v>
      </c>
    </row>
    <row r="56" spans="1:14" x14ac:dyDescent="0.2">
      <c r="A56" s="29" t="s">
        <v>99</v>
      </c>
      <c r="B56" s="29">
        <v>69459401</v>
      </c>
      <c r="C56" s="30">
        <v>175372</v>
      </c>
      <c r="D56" s="30">
        <v>178068</v>
      </c>
      <c r="E56" s="30">
        <v>177780</v>
      </c>
      <c r="F56" s="30">
        <v>177881</v>
      </c>
      <c r="G56" s="30">
        <v>255720</v>
      </c>
      <c r="H56" s="30">
        <v>257185</v>
      </c>
      <c r="I56" s="30">
        <v>272132</v>
      </c>
      <c r="J56" s="30">
        <v>275853</v>
      </c>
      <c r="K56" s="30">
        <v>285019</v>
      </c>
      <c r="L56" s="30">
        <v>285202</v>
      </c>
      <c r="M56" s="30">
        <v>284698</v>
      </c>
      <c r="N56" s="30">
        <v>283887</v>
      </c>
    </row>
    <row r="57" spans="1:14" x14ac:dyDescent="0.2">
      <c r="A57" s="29" t="s">
        <v>100</v>
      </c>
      <c r="B57" s="29">
        <v>70901155</v>
      </c>
      <c r="C57" s="30">
        <v>121630</v>
      </c>
      <c r="D57" s="30">
        <v>177511</v>
      </c>
      <c r="E57" s="30">
        <v>177694</v>
      </c>
      <c r="F57" s="30">
        <v>178197</v>
      </c>
      <c r="G57" s="30">
        <v>178129</v>
      </c>
      <c r="H57" s="30">
        <v>177737</v>
      </c>
      <c r="I57" s="30">
        <v>198631</v>
      </c>
      <c r="J57" s="30">
        <v>199610</v>
      </c>
      <c r="K57" s="30">
        <v>199080</v>
      </c>
      <c r="L57" s="30">
        <v>152825</v>
      </c>
      <c r="M57" s="30">
        <v>199732</v>
      </c>
      <c r="N57" s="30">
        <v>193640</v>
      </c>
    </row>
    <row r="58" spans="1:14" x14ac:dyDescent="0.2">
      <c r="A58" s="29" t="s">
        <v>101</v>
      </c>
      <c r="B58" s="29">
        <v>71195530</v>
      </c>
      <c r="C58" s="30">
        <v>118456</v>
      </c>
      <c r="D58" s="30">
        <v>177172</v>
      </c>
      <c r="E58" s="30">
        <v>177572</v>
      </c>
      <c r="F58" s="30">
        <v>160012</v>
      </c>
      <c r="G58" s="30">
        <v>183963</v>
      </c>
      <c r="H58" s="30">
        <v>257158</v>
      </c>
      <c r="I58" s="30">
        <v>298491</v>
      </c>
      <c r="J58" s="30">
        <v>329162</v>
      </c>
      <c r="K58" s="30">
        <v>329344</v>
      </c>
      <c r="L58" s="30">
        <v>328709</v>
      </c>
      <c r="M58" s="30">
        <v>328957</v>
      </c>
      <c r="N58" s="30">
        <v>219101</v>
      </c>
    </row>
    <row r="59" spans="1:14" x14ac:dyDescent="0.2">
      <c r="A59" s="29" t="s">
        <v>102</v>
      </c>
      <c r="B59" s="29">
        <v>70899088</v>
      </c>
      <c r="C59" s="30">
        <v>89100</v>
      </c>
      <c r="D59" s="30">
        <v>163350</v>
      </c>
      <c r="E59" s="30">
        <v>163350</v>
      </c>
      <c r="F59" s="30">
        <v>216794</v>
      </c>
      <c r="G59" s="30">
        <v>248603</v>
      </c>
      <c r="H59" s="30">
        <v>248706</v>
      </c>
      <c r="I59" s="30">
        <v>285480</v>
      </c>
      <c r="J59" s="30">
        <v>285114</v>
      </c>
      <c r="K59" s="30">
        <v>283087</v>
      </c>
      <c r="L59" s="30">
        <v>285366</v>
      </c>
      <c r="M59" s="30">
        <v>285480</v>
      </c>
      <c r="N59" s="30">
        <v>285480</v>
      </c>
    </row>
    <row r="60" spans="1:14" x14ac:dyDescent="0.2">
      <c r="A60" s="29" t="s">
        <v>103</v>
      </c>
      <c r="B60" s="29">
        <v>70955280</v>
      </c>
      <c r="C60" s="30">
        <v>178159</v>
      </c>
      <c r="D60" s="30">
        <v>177891</v>
      </c>
      <c r="E60" s="30">
        <v>178164</v>
      </c>
      <c r="F60" s="30">
        <v>257397</v>
      </c>
      <c r="G60" s="30">
        <v>256650</v>
      </c>
      <c r="H60" s="30">
        <v>256586</v>
      </c>
      <c r="I60" s="30">
        <v>300114</v>
      </c>
      <c r="J60" s="30">
        <v>328559</v>
      </c>
      <c r="K60" s="30">
        <v>329396</v>
      </c>
      <c r="L60" s="30">
        <v>328798</v>
      </c>
      <c r="M60" s="30">
        <v>329400</v>
      </c>
      <c r="N60" s="30">
        <v>329400</v>
      </c>
    </row>
    <row r="61" spans="1:14" x14ac:dyDescent="0.2">
      <c r="A61" s="29" t="s">
        <v>104</v>
      </c>
      <c r="B61" s="29">
        <v>70265704</v>
      </c>
      <c r="C61" s="30">
        <v>178200</v>
      </c>
      <c r="D61" s="30">
        <v>178196</v>
      </c>
      <c r="E61" s="30">
        <v>177980</v>
      </c>
      <c r="F61" s="30">
        <v>184401</v>
      </c>
      <c r="G61" s="30">
        <v>255695</v>
      </c>
      <c r="H61" s="30">
        <v>256759</v>
      </c>
      <c r="I61" s="30">
        <v>283857</v>
      </c>
      <c r="J61" s="30">
        <v>329055</v>
      </c>
      <c r="K61" s="30">
        <v>328655</v>
      </c>
      <c r="L61" s="30">
        <v>328610</v>
      </c>
      <c r="M61" s="30">
        <v>328833</v>
      </c>
      <c r="N61" s="30">
        <v>329103</v>
      </c>
    </row>
    <row r="62" spans="1:14" x14ac:dyDescent="0.2">
      <c r="A62" s="29" t="s">
        <v>105</v>
      </c>
      <c r="B62" s="29">
        <v>70924937</v>
      </c>
      <c r="C62" s="30">
        <v>142386</v>
      </c>
      <c r="D62" s="30">
        <v>178085</v>
      </c>
      <c r="E62" s="30">
        <v>177562</v>
      </c>
      <c r="F62" s="30">
        <v>213250</v>
      </c>
      <c r="G62" s="30">
        <v>253540</v>
      </c>
      <c r="H62" s="30">
        <v>256951</v>
      </c>
      <c r="I62" s="30">
        <v>280327</v>
      </c>
      <c r="J62" s="30">
        <v>329242</v>
      </c>
      <c r="K62" s="30">
        <v>324181</v>
      </c>
      <c r="L62" s="30">
        <v>328637</v>
      </c>
      <c r="M62" s="30">
        <v>328583</v>
      </c>
      <c r="N62" s="30">
        <v>323479</v>
      </c>
    </row>
    <row r="63" spans="1:14" x14ac:dyDescent="0.2">
      <c r="A63" s="29" t="s">
        <v>106</v>
      </c>
      <c r="B63" s="29">
        <v>70964611</v>
      </c>
      <c r="C63" s="30">
        <v>147084</v>
      </c>
      <c r="D63" s="30">
        <v>147937</v>
      </c>
      <c r="E63" s="30">
        <v>178191</v>
      </c>
      <c r="F63" s="30">
        <v>178033</v>
      </c>
      <c r="G63" s="30">
        <v>177688</v>
      </c>
      <c r="H63" s="30">
        <v>177948</v>
      </c>
      <c r="I63" s="30">
        <v>198972</v>
      </c>
      <c r="J63" s="30">
        <v>243440</v>
      </c>
      <c r="K63" s="30">
        <v>243460</v>
      </c>
      <c r="L63" s="30">
        <v>243458</v>
      </c>
      <c r="M63" s="30">
        <v>243575</v>
      </c>
      <c r="N63" s="30">
        <v>243718</v>
      </c>
    </row>
    <row r="64" spans="1:14" x14ac:dyDescent="0.2">
      <c r="A64" s="29" t="s">
        <v>107</v>
      </c>
      <c r="B64" s="29">
        <v>70419027</v>
      </c>
      <c r="C64" s="30">
        <v>118798</v>
      </c>
      <c r="D64" s="30">
        <v>177719</v>
      </c>
      <c r="E64" s="30">
        <v>178120</v>
      </c>
      <c r="F64" s="30">
        <v>178120</v>
      </c>
      <c r="G64" s="30">
        <v>255178</v>
      </c>
      <c r="H64" s="30">
        <v>256634</v>
      </c>
      <c r="I64" s="30">
        <v>285248</v>
      </c>
      <c r="J64" s="30">
        <v>285366</v>
      </c>
      <c r="K64" s="30">
        <v>283930</v>
      </c>
      <c r="L64" s="30">
        <v>284029</v>
      </c>
      <c r="M64" s="30">
        <v>285216</v>
      </c>
      <c r="N64" s="30">
        <v>284447</v>
      </c>
    </row>
    <row r="65" spans="1:14" x14ac:dyDescent="0.2">
      <c r="A65" s="29" t="s">
        <v>108</v>
      </c>
      <c r="B65" s="29">
        <v>70961051</v>
      </c>
      <c r="C65" s="30">
        <v>178200</v>
      </c>
      <c r="D65" s="30">
        <v>178200</v>
      </c>
      <c r="E65" s="30">
        <v>177525</v>
      </c>
      <c r="F65" s="30">
        <v>189234</v>
      </c>
      <c r="G65" s="30">
        <v>247499</v>
      </c>
      <c r="H65" s="30">
        <v>257072</v>
      </c>
      <c r="I65" s="30">
        <v>292611</v>
      </c>
      <c r="J65" s="30">
        <v>328575</v>
      </c>
      <c r="K65" s="30">
        <v>328225</v>
      </c>
      <c r="L65" s="30">
        <v>328327</v>
      </c>
      <c r="M65" s="30">
        <v>328309</v>
      </c>
      <c r="N65" s="30">
        <v>321261</v>
      </c>
    </row>
    <row r="66" spans="1:14" x14ac:dyDescent="0.2">
      <c r="A66" s="29" t="s">
        <v>109</v>
      </c>
      <c r="B66" s="29">
        <v>70954925</v>
      </c>
      <c r="C66" s="30">
        <v>178200</v>
      </c>
      <c r="D66" s="30">
        <v>178196</v>
      </c>
      <c r="E66" s="30">
        <v>177437</v>
      </c>
      <c r="F66" s="30">
        <v>203168</v>
      </c>
      <c r="G66" s="30">
        <v>256960</v>
      </c>
      <c r="H66" s="30">
        <v>257400</v>
      </c>
      <c r="I66" s="30">
        <v>292244</v>
      </c>
      <c r="J66" s="30">
        <v>329400</v>
      </c>
      <c r="K66" s="30">
        <v>329400</v>
      </c>
      <c r="L66" s="30">
        <v>329400</v>
      </c>
      <c r="M66" s="30">
        <v>329400</v>
      </c>
      <c r="N66" s="30">
        <v>329400</v>
      </c>
    </row>
    <row r="67" spans="1:14" x14ac:dyDescent="0.2">
      <c r="A67" s="29" t="s">
        <v>110</v>
      </c>
      <c r="B67" s="29">
        <v>71248633</v>
      </c>
      <c r="C67" s="30">
        <v>118548</v>
      </c>
      <c r="D67" s="30">
        <v>171190</v>
      </c>
      <c r="E67" s="30">
        <v>177428</v>
      </c>
      <c r="F67" s="30">
        <v>228944</v>
      </c>
      <c r="G67" s="30">
        <v>256344</v>
      </c>
      <c r="H67" s="30">
        <v>256609</v>
      </c>
      <c r="I67" s="30">
        <v>272658</v>
      </c>
      <c r="J67" s="30">
        <v>312408</v>
      </c>
      <c r="K67" s="30">
        <v>328310</v>
      </c>
      <c r="L67" s="30">
        <v>326865</v>
      </c>
      <c r="M67" s="30">
        <v>327757</v>
      </c>
      <c r="N67" s="30">
        <v>328942</v>
      </c>
    </row>
    <row r="68" spans="1:14" x14ac:dyDescent="0.2">
      <c r="A68" s="29" t="s">
        <v>111</v>
      </c>
      <c r="B68" s="29">
        <v>71169431</v>
      </c>
      <c r="C68" s="30">
        <v>167170</v>
      </c>
      <c r="D68" s="30">
        <v>177957</v>
      </c>
      <c r="E68" s="30">
        <v>178200</v>
      </c>
      <c r="F68" s="30">
        <v>198216</v>
      </c>
      <c r="G68" s="30">
        <v>254650</v>
      </c>
      <c r="H68" s="30">
        <v>252734</v>
      </c>
      <c r="I68" s="30">
        <v>299193</v>
      </c>
      <c r="J68" s="30">
        <v>328923</v>
      </c>
      <c r="K68" s="30">
        <v>328626</v>
      </c>
      <c r="L68" s="30">
        <v>329055</v>
      </c>
      <c r="M68" s="30">
        <v>329043</v>
      </c>
      <c r="N68" s="30">
        <v>327573</v>
      </c>
    </row>
    <row r="69" spans="1:14" x14ac:dyDescent="0.2">
      <c r="A69" s="29" t="s">
        <v>112</v>
      </c>
      <c r="B69" s="29">
        <v>75043548</v>
      </c>
      <c r="C69" s="30">
        <v>118796</v>
      </c>
      <c r="D69" s="30">
        <v>178001</v>
      </c>
      <c r="E69" s="30">
        <v>178194</v>
      </c>
      <c r="F69" s="30">
        <v>194790</v>
      </c>
      <c r="G69" s="30">
        <v>255000</v>
      </c>
      <c r="H69" s="30">
        <v>256632</v>
      </c>
      <c r="I69" s="30">
        <v>285036</v>
      </c>
      <c r="J69" s="30">
        <v>328673</v>
      </c>
      <c r="K69" s="30">
        <v>329398</v>
      </c>
      <c r="L69" s="30">
        <v>328035</v>
      </c>
      <c r="M69" s="30">
        <v>329027</v>
      </c>
      <c r="N69" s="30">
        <v>325912</v>
      </c>
    </row>
    <row r="70" spans="1:14" x14ac:dyDescent="0.2">
      <c r="A70" s="29" t="s">
        <v>113</v>
      </c>
      <c r="B70" s="29">
        <v>70934258</v>
      </c>
      <c r="C70" s="30">
        <v>118140</v>
      </c>
      <c r="D70" s="30">
        <v>176670</v>
      </c>
      <c r="E70" s="30">
        <v>176319</v>
      </c>
      <c r="F70" s="30">
        <v>177046</v>
      </c>
      <c r="G70" s="30">
        <v>254693</v>
      </c>
      <c r="H70" s="30">
        <v>255732</v>
      </c>
      <c r="I70" s="30">
        <v>296519</v>
      </c>
      <c r="J70" s="30">
        <v>322974</v>
      </c>
      <c r="K70" s="30">
        <v>323227</v>
      </c>
      <c r="L70" s="30">
        <v>322325</v>
      </c>
      <c r="M70" s="30">
        <v>323055</v>
      </c>
      <c r="N70" s="30">
        <v>322504</v>
      </c>
    </row>
    <row r="71" spans="1:14" x14ac:dyDescent="0.2">
      <c r="A71" s="29" t="s">
        <v>114</v>
      </c>
      <c r="B71" s="29">
        <v>70289166</v>
      </c>
      <c r="C71" s="30">
        <v>89100</v>
      </c>
      <c r="D71" s="30">
        <v>177141</v>
      </c>
      <c r="E71" s="30">
        <v>178200</v>
      </c>
      <c r="F71" s="30">
        <v>177983</v>
      </c>
      <c r="G71" s="30">
        <v>255174</v>
      </c>
      <c r="H71" s="30">
        <v>257096</v>
      </c>
      <c r="I71" s="30">
        <v>284303</v>
      </c>
      <c r="J71" s="30">
        <v>329294</v>
      </c>
      <c r="K71" s="30">
        <v>328852</v>
      </c>
      <c r="L71" s="30">
        <v>329047</v>
      </c>
      <c r="M71" s="30">
        <v>318027</v>
      </c>
      <c r="N71" s="30">
        <v>329100</v>
      </c>
    </row>
    <row r="72" spans="1:14" x14ac:dyDescent="0.2">
      <c r="A72" s="29" t="s">
        <v>115</v>
      </c>
      <c r="B72" s="29">
        <v>71211721</v>
      </c>
      <c r="C72" s="30">
        <v>118798</v>
      </c>
      <c r="D72" s="30">
        <v>177090.5</v>
      </c>
      <c r="E72" s="30">
        <v>177963</v>
      </c>
      <c r="F72" s="30">
        <v>229912</v>
      </c>
      <c r="G72" s="30">
        <v>256856</v>
      </c>
      <c r="H72" s="30">
        <v>256570</v>
      </c>
      <c r="I72" s="30">
        <v>284386</v>
      </c>
      <c r="J72" s="30">
        <v>329176</v>
      </c>
      <c r="K72" s="30">
        <v>328640</v>
      </c>
      <c r="L72" s="30">
        <v>328830</v>
      </c>
      <c r="M72" s="30">
        <v>328879</v>
      </c>
      <c r="N72" s="30">
        <v>329159</v>
      </c>
    </row>
    <row r="73" spans="1:14" x14ac:dyDescent="0.2">
      <c r="A73" s="29" t="s">
        <v>116</v>
      </c>
      <c r="B73" s="29">
        <v>75070065</v>
      </c>
      <c r="C73" s="30">
        <v>118800</v>
      </c>
      <c r="D73" s="30">
        <v>177634</v>
      </c>
      <c r="E73" s="30">
        <v>157068</v>
      </c>
      <c r="F73" s="30">
        <v>184722</v>
      </c>
      <c r="G73" s="30">
        <v>255278</v>
      </c>
      <c r="H73" s="30">
        <v>256746</v>
      </c>
      <c r="I73" s="30">
        <v>283087</v>
      </c>
      <c r="J73" s="30">
        <v>329046</v>
      </c>
      <c r="K73" s="30">
        <v>329299</v>
      </c>
      <c r="L73" s="30">
        <v>328216</v>
      </c>
      <c r="M73" s="30">
        <v>327905</v>
      </c>
      <c r="N73" s="30">
        <v>326372</v>
      </c>
    </row>
    <row r="74" spans="1:14" x14ac:dyDescent="0.2">
      <c r="A74" s="29" t="s">
        <v>117</v>
      </c>
      <c r="B74" s="29">
        <v>70948755</v>
      </c>
      <c r="C74" s="30">
        <v>140383</v>
      </c>
      <c r="D74" s="30">
        <v>176880</v>
      </c>
      <c r="E74" s="30">
        <v>176880</v>
      </c>
      <c r="F74" s="30">
        <v>220486</v>
      </c>
      <c r="G74" s="30">
        <v>250999</v>
      </c>
      <c r="H74" s="30">
        <v>257118</v>
      </c>
      <c r="I74" s="30">
        <v>285224</v>
      </c>
      <c r="J74" s="30">
        <v>322424</v>
      </c>
      <c r="K74" s="30">
        <v>329394</v>
      </c>
      <c r="L74" s="30">
        <v>324862</v>
      </c>
      <c r="M74" s="30">
        <v>329394</v>
      </c>
      <c r="N74" s="30">
        <v>329394</v>
      </c>
    </row>
    <row r="75" spans="1:14" x14ac:dyDescent="0.2">
      <c r="A75" s="29" t="s">
        <v>118</v>
      </c>
      <c r="B75" s="29">
        <v>65494636</v>
      </c>
      <c r="C75" s="30">
        <v>118800</v>
      </c>
      <c r="D75" s="30">
        <v>177931</v>
      </c>
      <c r="E75" s="30">
        <v>157847</v>
      </c>
      <c r="F75" s="30">
        <v>169796</v>
      </c>
      <c r="G75" s="30">
        <v>229892</v>
      </c>
      <c r="H75" s="30">
        <v>256046</v>
      </c>
      <c r="I75" s="30">
        <v>276268</v>
      </c>
      <c r="J75" s="30">
        <v>285093</v>
      </c>
      <c r="K75" s="30">
        <v>284749</v>
      </c>
      <c r="L75" s="30">
        <v>285113</v>
      </c>
      <c r="M75" s="30">
        <v>216836</v>
      </c>
      <c r="N75" s="30">
        <v>143898</v>
      </c>
    </row>
    <row r="76" spans="1:14" x14ac:dyDescent="0.2">
      <c r="A76" s="29" t="s">
        <v>119</v>
      </c>
      <c r="B76" s="29">
        <v>70953201</v>
      </c>
      <c r="C76" s="30">
        <v>117920</v>
      </c>
      <c r="D76" s="30">
        <v>176404</v>
      </c>
      <c r="E76" s="30">
        <v>176552</v>
      </c>
      <c r="F76" s="30">
        <v>226968</v>
      </c>
      <c r="G76" s="30">
        <v>253109</v>
      </c>
      <c r="H76" s="30">
        <v>252674</v>
      </c>
      <c r="I76" s="30">
        <v>274035</v>
      </c>
      <c r="J76" s="30">
        <v>327518</v>
      </c>
      <c r="K76" s="30">
        <v>302436</v>
      </c>
      <c r="L76" s="30">
        <v>327461</v>
      </c>
      <c r="M76" s="30">
        <v>290123</v>
      </c>
      <c r="N76" s="30">
        <v>253809</v>
      </c>
    </row>
    <row r="77" spans="1:14" x14ac:dyDescent="0.2">
      <c r="A77" s="29" t="s">
        <v>120</v>
      </c>
      <c r="B77" s="29">
        <v>69458201</v>
      </c>
      <c r="C77" s="30">
        <v>59202</v>
      </c>
      <c r="D77" s="30">
        <v>177602</v>
      </c>
      <c r="E77" s="30">
        <v>177603</v>
      </c>
      <c r="F77" s="30">
        <v>204199</v>
      </c>
      <c r="G77" s="30">
        <v>257391</v>
      </c>
      <c r="H77" s="30">
        <v>257391</v>
      </c>
      <c r="I77" s="30">
        <v>276117</v>
      </c>
      <c r="J77" s="30">
        <v>328703</v>
      </c>
      <c r="K77" s="30">
        <v>329400</v>
      </c>
      <c r="L77" s="30">
        <v>328567</v>
      </c>
      <c r="M77" s="30">
        <v>329400</v>
      </c>
      <c r="N77" s="30">
        <v>329400</v>
      </c>
    </row>
    <row r="78" spans="1:14" x14ac:dyDescent="0.2">
      <c r="A78" s="29" t="s">
        <v>121</v>
      </c>
      <c r="B78" s="29">
        <v>70852871</v>
      </c>
      <c r="C78" s="30">
        <v>118796</v>
      </c>
      <c r="D78" s="30">
        <v>168732</v>
      </c>
      <c r="E78" s="30">
        <v>178194</v>
      </c>
      <c r="F78" s="30">
        <v>230512</v>
      </c>
      <c r="G78" s="30">
        <v>239868</v>
      </c>
      <c r="H78" s="30">
        <v>256670</v>
      </c>
      <c r="I78" s="30">
        <v>260941</v>
      </c>
      <c r="J78" s="30">
        <v>285480</v>
      </c>
      <c r="K78" s="30">
        <v>268192</v>
      </c>
      <c r="L78" s="30">
        <v>285055</v>
      </c>
      <c r="M78" s="30">
        <v>284286</v>
      </c>
      <c r="N78" s="30">
        <v>285480</v>
      </c>
    </row>
    <row r="79" spans="1:14" x14ac:dyDescent="0.2">
      <c r="A79" s="29" t="s">
        <v>122</v>
      </c>
      <c r="B79" s="29">
        <v>70952213</v>
      </c>
      <c r="C79" s="30">
        <v>118788</v>
      </c>
      <c r="D79" s="30">
        <v>177753</v>
      </c>
      <c r="E79" s="30">
        <v>178182</v>
      </c>
      <c r="F79" s="30">
        <v>230860</v>
      </c>
      <c r="G79" s="30">
        <v>257072</v>
      </c>
      <c r="H79" s="30">
        <v>256623</v>
      </c>
      <c r="I79" s="30">
        <v>285300</v>
      </c>
      <c r="J79" s="30">
        <v>329199</v>
      </c>
      <c r="K79" s="30">
        <v>329266</v>
      </c>
      <c r="L79" s="30">
        <v>327830</v>
      </c>
      <c r="M79" s="30">
        <v>329199</v>
      </c>
      <c r="N79" s="30">
        <v>326232</v>
      </c>
    </row>
    <row r="80" spans="1:14" x14ac:dyDescent="0.2">
      <c r="A80" s="29" t="s">
        <v>123</v>
      </c>
      <c r="B80" s="29">
        <v>70971358</v>
      </c>
      <c r="C80" s="30">
        <v>92921</v>
      </c>
      <c r="D80" s="30">
        <v>172665</v>
      </c>
      <c r="E80" s="30">
        <v>172918</v>
      </c>
      <c r="F80" s="30">
        <v>210473</v>
      </c>
      <c r="G80" s="30">
        <v>256854</v>
      </c>
      <c r="H80" s="30">
        <v>256992</v>
      </c>
      <c r="I80" s="30">
        <v>299841</v>
      </c>
      <c r="J80" s="30">
        <v>329394</v>
      </c>
      <c r="K80" s="30">
        <v>329396</v>
      </c>
      <c r="L80" s="30">
        <v>329396</v>
      </c>
      <c r="M80" s="30">
        <v>329394</v>
      </c>
      <c r="N80" s="30">
        <v>325964</v>
      </c>
    </row>
    <row r="81" spans="1:14" x14ac:dyDescent="0.2">
      <c r="A81" s="29" t="s">
        <v>124</v>
      </c>
      <c r="B81" s="29">
        <v>69000948</v>
      </c>
      <c r="C81" s="30">
        <v>59400</v>
      </c>
      <c r="D81" s="30">
        <v>178200</v>
      </c>
      <c r="E81" s="30">
        <v>178200</v>
      </c>
      <c r="F81" s="30">
        <v>257397</v>
      </c>
      <c r="G81" s="30">
        <v>257398</v>
      </c>
      <c r="H81" s="30">
        <v>257398</v>
      </c>
      <c r="I81" s="30">
        <v>285199</v>
      </c>
      <c r="J81" s="30">
        <v>329346</v>
      </c>
      <c r="K81" s="30">
        <v>329400</v>
      </c>
      <c r="L81" s="30">
        <v>328089</v>
      </c>
      <c r="M81" s="30">
        <v>327020</v>
      </c>
      <c r="N81" s="30">
        <v>329253</v>
      </c>
    </row>
    <row r="82" spans="1:14" x14ac:dyDescent="0.2">
      <c r="A82" s="29" t="s">
        <v>125</v>
      </c>
      <c r="B82" s="29">
        <v>47921676</v>
      </c>
      <c r="C82" s="30">
        <v>32308</v>
      </c>
      <c r="D82" s="30">
        <v>177692</v>
      </c>
      <c r="E82" s="30">
        <v>176529</v>
      </c>
      <c r="F82" s="30">
        <v>240647</v>
      </c>
      <c r="G82" s="30">
        <v>255965</v>
      </c>
      <c r="H82" s="30">
        <v>256944</v>
      </c>
      <c r="I82" s="30">
        <v>282115</v>
      </c>
      <c r="J82" s="30">
        <v>285116</v>
      </c>
      <c r="K82" s="30">
        <v>284764</v>
      </c>
      <c r="L82" s="30">
        <v>284709</v>
      </c>
      <c r="M82" s="30">
        <v>283445</v>
      </c>
      <c r="N82" s="30">
        <v>285222</v>
      </c>
    </row>
    <row r="83" spans="1:14" x14ac:dyDescent="0.2">
      <c r="A83" s="29" t="s">
        <v>126</v>
      </c>
      <c r="B83" s="29">
        <v>70238642</v>
      </c>
      <c r="C83" s="30">
        <v>0</v>
      </c>
      <c r="D83" s="30">
        <v>178200</v>
      </c>
      <c r="E83" s="30">
        <v>178200</v>
      </c>
      <c r="F83" s="30">
        <v>230920</v>
      </c>
      <c r="G83" s="30">
        <v>255636</v>
      </c>
      <c r="H83" s="30">
        <v>244835</v>
      </c>
      <c r="I83" s="30">
        <v>284371</v>
      </c>
      <c r="J83" s="30">
        <v>328393</v>
      </c>
      <c r="K83" s="30">
        <v>329296</v>
      </c>
      <c r="L83" s="30">
        <v>327942</v>
      </c>
      <c r="M83" s="30">
        <v>328786</v>
      </c>
      <c r="N83" s="30">
        <v>329242</v>
      </c>
    </row>
    <row r="84" spans="1:14" x14ac:dyDescent="0.2">
      <c r="A84" s="32" t="s">
        <v>127</v>
      </c>
      <c r="B84" s="32">
        <v>71192964</v>
      </c>
      <c r="C84" s="33">
        <v>0</v>
      </c>
      <c r="D84" s="33">
        <v>178200</v>
      </c>
      <c r="E84" s="33">
        <v>178200</v>
      </c>
      <c r="F84" s="33">
        <v>178200</v>
      </c>
      <c r="G84" s="33">
        <v>177955</v>
      </c>
      <c r="H84" s="33">
        <v>177513</v>
      </c>
      <c r="I84" s="33">
        <v>199651</v>
      </c>
      <c r="J84" s="33">
        <v>243331</v>
      </c>
      <c r="K84" s="33">
        <v>243287</v>
      </c>
      <c r="L84" s="33">
        <v>243116</v>
      </c>
      <c r="M84" s="33">
        <v>243372</v>
      </c>
      <c r="N84" s="33">
        <v>243720</v>
      </c>
    </row>
    <row r="97" spans="1:14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2019-09-18T08:44:10Z</dcterms:modified>
</cp:coreProperties>
</file>