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ŽoP!$A$1:$K$55</definedName>
  </definedNames>
  <calcPr calcId="145621"/>
</workbook>
</file>

<file path=xl/calcChain.xml><?xml version="1.0" encoding="utf-8"?>
<calcChain xmlns="http://schemas.openxmlformats.org/spreadsheetml/2006/main">
  <c r="H23" i="1" l="1"/>
  <c r="K27" i="1" l="1"/>
  <c r="I33" i="1"/>
  <c r="I34" i="1"/>
  <c r="I32" i="1" l="1"/>
  <c r="C31" i="1"/>
  <c r="K23" i="1"/>
  <c r="I31" i="1" l="1"/>
  <c r="F34" i="1" l="1"/>
  <c r="K25" i="1" l="1"/>
  <c r="K24" i="1"/>
  <c r="F33" i="1" l="1"/>
  <c r="F32" i="1"/>
  <c r="F31" i="1"/>
  <c r="C34" i="1"/>
  <c r="C33" i="1"/>
  <c r="C32" i="1"/>
  <c r="E26" i="1" l="1"/>
  <c r="H27" i="1" l="1"/>
  <c r="I35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6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<sst xmlns="http://schemas.openxmlformats.org/spreadsheetml/2006/main" count="153" uniqueCount="149">
  <si>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</si>
  <si>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</si>
  <si>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</si>
  <si>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</si>
  <si>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</si>
  <si>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</si>
  <si>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</si>
  <si>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</si>
  <si>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</si>
  <si>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</si>
  <si>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</si>
  <si>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</si>
  <si>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</si>
  <si>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</si>
  <si>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</si>
  <si>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</si>
  <si>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</si>
  <si>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</si>
  <si>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</si>
  <si>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</si>
  <si>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</si>
  <si>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</si>
  <si>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</si>
  <si>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</si>
  <si>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</si>
  <si>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</si>
  <si>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</si>
  <si>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</si>
  <si>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</si>
  <si>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</si>
  <si>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</si>
  <si>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</si>
  <si>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</si>
  <si>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</si>
  <si>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</si>
  <si>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</si>
  <si>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</si>
  <si>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</si>
  <si>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</si>
  <si>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</si>
  <si>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</si>
  <si>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</si>
  <si>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</si>
  <si>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</si>
  <si>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</si>
  <si>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</si>
  <si>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</si>
  <si>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</si>
  <si>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</si>
  <si>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</si>
  <si>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</si>
  <si>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</si>
  <si>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</si>
  <si>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</si>
  <si>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</si>
  <si>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</si>
  <si>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</si>
  <si>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</si>
  <si>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</si>
  <si>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</si>
  <si>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</si>
  <si>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</si>
  <si>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</si>
  <si>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</si>
  <si>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</si>
  <si>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</si>
  <si>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</si>
  <si>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</si>
  <si>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</si>
  <si>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</si>
  <si>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</si>
  <si>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</si>
  <si>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</si>
  <si>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</si>
  <si>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</si>
  <si>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</si>
  <si>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</si>
  <si>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</si>
  <si>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</si>
  <si>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</si>
  <si>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</si>
  <si>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</si>
  <si>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</si>
  <si>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</si>
  <si>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</si>
  <si>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</si>
  <si>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</si>
  <si>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</si>
  <si>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</si>
  <si>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</si>
  <si>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</si>
  <si>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</si>
  <si>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</si>
  <si>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</si>
  <si>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</si>
  <si>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</si>
  <si>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</si>
  <si>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</si>
  <si>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</si>
  <si>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</si>
  <si>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</si>
  <si>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</si>
  <si>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</si>
  <si>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</si>
  <si>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</si>
  <si>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</si>
  <si>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</si>
  <si>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</si>
  <si>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</si>
  <si>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</si>
  <si>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</si>
  <si>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</si>
  <si>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</si>
  <si>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</si>
  <si>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</si>
  <si>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</si>
  <si>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</si>
  <si>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</si>
  <si>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</si>
  <si>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</si>
  <si>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</si>
  <si>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</si>
  <si>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</si>
  <si>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</si>
  <si>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</si>
  <si>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</si>
  <si>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</si>
  <si>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</si>
  <si>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</si>
  <si>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</si>
  <si>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</si>
  <si>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</si>
  <si>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</si>
  <si>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</si>
  <si>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</si>
  <si>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</si>
  <si>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Žádost o platbu č. 12</t>
  </si>
  <si>
    <t>zúčtovací období: 1. 4. 2019 - 30. 6. 2019</t>
  </si>
  <si>
    <t>Žádost o platbu doručí Smluvní partner Svazu měst a obcí v listinné podobě nejpozději do 15. července 2019, nejdříve však poté, co:</t>
  </si>
  <si>
    <t xml:space="preserve">a) uplyne dvanácté zúčtovací období,  </t>
  </si>
  <si>
    <t xml:space="preserve"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 </t>
  </si>
  <si>
    <t xml:space="preserve">d) Smluvní partner splní povinnost provést každý měsíc aktualizaci projektů (odst. 4 čl. III. přílohy č. 2 Smlouvy); </t>
  </si>
  <si>
    <t>e) Smluvní partner doloží, že za dobu Projektu dokončil stanovený minimální počet projektů (odst. 6 čl. III. přílohy č. 2 Smlouvy);</t>
  </si>
  <si>
    <t>f) Smluvní partner splní svou povinnost zpracovat za každý měsíc sebehodnotící zprávu (čl. V. přílohy č. 2 Smlouvy) a</t>
  </si>
  <si>
    <t>g) Smluvní partner splní svou povinnost zajistit absolvování stáže a tematického setkání specialistou na veřejné zakázky (odst. 2.10 Smlouvy).</t>
  </si>
  <si>
    <t>b) Smluvní partner realizuje a zaeviduje stanovený minimální počet aktivit za každý měsíc (odst. 2 a 8 čl. I. přílohy č. 2 Smlouvy);</t>
  </si>
  <si>
    <t>ŽoP č. 11</t>
  </si>
  <si>
    <t>průběžné vyúčtování finančních prostředků k 30.6.2019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</si>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</sst>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9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18" fillId="0" borderId="0" xfId="0" applyFont="1" applyAlignment="1">
      <alignment horizont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6" sqref="E16:J16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38" t="s">
        <v>136</v>
      </c>
      <c r="C4" s="38"/>
      <c r="D4" s="38"/>
      <c r="E4" s="38"/>
      <c r="F4" s="38"/>
      <c r="G4" s="38"/>
      <c r="H4" s="38"/>
      <c r="I4" s="38"/>
      <c r="J4" s="38"/>
    </row>
    <row r="5" spans="2:10" ht="15" x14ac:dyDescent="0.2">
      <c r="B5" s="56" t="s">
        <v>147</v>
      </c>
      <c r="C5" s="56"/>
      <c r="D5" s="56"/>
      <c r="E5" s="56"/>
      <c r="F5" s="56"/>
      <c r="G5" s="56"/>
      <c r="H5" s="56"/>
      <c r="I5" s="56"/>
      <c r="J5" s="56"/>
    </row>
    <row r="6" spans="2:10" ht="18" customHeight="1" x14ac:dyDescent="0.25">
      <c r="B6" s="39" t="s">
        <v>137</v>
      </c>
      <c r="C6" s="39"/>
      <c r="D6" s="39"/>
      <c r="E6" s="39"/>
      <c r="F6" s="39"/>
      <c r="G6" s="39"/>
      <c r="H6" s="39"/>
      <c r="I6" s="39"/>
      <c r="J6" s="39"/>
    </row>
    <row r="7" spans="2:10" ht="3.75" customHeight="1" x14ac:dyDescent="0.25">
      <c r="B7" s="22"/>
      <c r="C7" s="22"/>
      <c r="D7" s="22"/>
      <c r="E7" s="22"/>
      <c r="F7" s="22"/>
      <c r="G7" s="22"/>
      <c r="H7" s="22"/>
      <c r="I7" s="22"/>
      <c r="J7" s="22"/>
    </row>
    <row r="8" spans="2:10" ht="11.45" customHeight="1" x14ac:dyDescent="0.2">
      <c r="B8" s="2" t="s">
        <v>0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1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2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3</v>
      </c>
      <c r="C11" s="2"/>
      <c r="D11" s="2"/>
      <c r="E11" s="2"/>
      <c r="F11" s="2"/>
      <c r="G11" s="2"/>
      <c r="H11" s="2"/>
      <c r="I11" s="2"/>
      <c r="J11" s="2"/>
    </row>
    <row r="12" spans="2:10" ht="11.45" customHeight="1" x14ac:dyDescent="0.2">
      <c r="B12" s="2" t="s">
        <v>4</v>
      </c>
      <c r="C12" s="2"/>
      <c r="D12" s="2"/>
      <c r="E12" s="2"/>
      <c r="F12" s="2"/>
      <c r="G12" s="2"/>
      <c r="H12" s="2"/>
      <c r="I12" s="2"/>
      <c r="J12" s="2"/>
    </row>
    <row r="13" spans="2:10" ht="6.95" customHeight="1" x14ac:dyDescent="0.2">
      <c r="B13" s="2"/>
      <c r="C13" s="2"/>
      <c r="D13" s="2"/>
      <c r="E13" s="2"/>
      <c r="F13" s="2"/>
      <c r="G13" s="2"/>
      <c r="H13" s="2"/>
      <c r="I13" s="2"/>
      <c r="J13" s="2"/>
    </row>
    <row r="14" spans="2:10" ht="14.25" customHeight="1" x14ac:dyDescent="0.2">
      <c r="B14" s="11" t="s">
        <v>5</v>
      </c>
      <c r="C14" s="12"/>
      <c r="D14" s="12"/>
      <c r="E14" s="49"/>
      <c r="F14" s="50"/>
      <c r="G14" s="50"/>
      <c r="H14" s="50"/>
      <c r="I14" s="50"/>
      <c r="J14" s="51"/>
    </row>
    <row r="15" spans="2:10" ht="14.25" customHeight="1" x14ac:dyDescent="0.2">
      <c r="B15" s="11" t="s">
        <v>6</v>
      </c>
      <c r="C15" s="12"/>
      <c r="D15" s="12"/>
      <c r="E15" s="49"/>
      <c r="F15" s="50"/>
      <c r="G15" s="50"/>
      <c r="H15" s="50"/>
      <c r="I15" s="50"/>
      <c r="J15" s="51"/>
    </row>
    <row r="16" spans="2:10" ht="14.25" customHeight="1" x14ac:dyDescent="0.2">
      <c r="B16" s="11" t="s">
        <v>7</v>
      </c>
      <c r="C16" s="12"/>
      <c r="D16" s="12"/>
      <c r="E16" s="52"/>
      <c r="F16" s="53"/>
      <c r="G16" s="53"/>
      <c r="H16" s="53"/>
      <c r="I16" s="53"/>
      <c r="J16" s="54"/>
    </row>
    <row r="17" spans="2:22" ht="14.25" customHeight="1" x14ac:dyDescent="0.2">
      <c r="B17" s="11" t="s">
        <v>43</v>
      </c>
      <c r="C17" s="12"/>
      <c r="D17" s="12"/>
      <c r="E17" s="49"/>
      <c r="F17" s="50"/>
      <c r="G17" s="50"/>
      <c r="H17" s="50"/>
      <c r="I17" s="50"/>
      <c r="J17" s="51"/>
    </row>
    <row r="18" spans="2:22" ht="6.95" customHeight="1" x14ac:dyDescent="0.2">
      <c r="B18" s="2"/>
      <c r="C18" s="2"/>
      <c r="D18" s="2"/>
      <c r="E18" s="2"/>
      <c r="F18" s="2"/>
      <c r="G18" s="2"/>
      <c r="H18" s="2"/>
      <c r="I18" s="2"/>
      <c r="J18" s="2"/>
    </row>
    <row r="19" spans="2:22" ht="48.75" customHeight="1" x14ac:dyDescent="0.2">
      <c r="B19" s="55" t="s">
        <v>148</v>
      </c>
      <c r="C19" s="55"/>
      <c r="D19" s="55"/>
      <c r="E19" s="55"/>
      <c r="F19" s="55"/>
      <c r="G19" s="55"/>
      <c r="H19" s="55"/>
      <c r="I19" s="55"/>
      <c r="J19" s="55"/>
    </row>
    <row r="20" spans="2:22" ht="12" customHeight="1" x14ac:dyDescent="0.2"/>
    <row r="21" spans="2:22" x14ac:dyDescent="0.2">
      <c r="B21" s="5" t="s">
        <v>129</v>
      </c>
      <c r="C21" s="4"/>
      <c r="D21" s="4"/>
      <c r="E21" s="4"/>
      <c r="F21" s="4"/>
      <c r="G21" s="4"/>
      <c r="H21" s="4"/>
      <c r="I21" s="4"/>
      <c r="J21" s="4"/>
    </row>
    <row r="22" spans="2:22" ht="26.25" customHeight="1" x14ac:dyDescent="0.2">
      <c r="B22" s="40" t="s">
        <v>25</v>
      </c>
      <c r="C22" s="40"/>
      <c r="D22" s="40"/>
      <c r="E22" s="43" t="s">
        <v>130</v>
      </c>
      <c r="F22" s="43"/>
      <c r="G22" s="43"/>
      <c r="H22" s="40" t="s">
        <v>41</v>
      </c>
      <c r="I22" s="40"/>
      <c r="J22" s="40"/>
      <c r="K22" s="37">
        <v>95160</v>
      </c>
    </row>
    <row r="23" spans="2:22" x14ac:dyDescent="0.2">
      <c r="B23" s="41">
        <v>43556</v>
      </c>
      <c r="C23" s="41"/>
      <c r="D23" s="42"/>
      <c r="E23" s="46"/>
      <c r="F23" s="47"/>
      <c r="G23" s="48"/>
      <c r="H23" s="44">
        <f>(237600+105600)/2</f>
        <v>171600</v>
      </c>
      <c r="I23" s="45"/>
      <c r="J23" s="45"/>
      <c r="K23" s="20" t="str">
        <f>IF($E23&gt;$K$22,"Zadaný finanční příspěvek přesáhl limit za měsíc!","")</f>
        <v/>
      </c>
      <c r="L23" s="20"/>
    </row>
    <row r="24" spans="2:22" x14ac:dyDescent="0.2">
      <c r="B24" s="41">
        <v>43586</v>
      </c>
      <c r="C24" s="41"/>
      <c r="D24" s="42"/>
      <c r="E24" s="46"/>
      <c r="F24" s="47"/>
      <c r="G24" s="48"/>
      <c r="H24" s="44"/>
      <c r="I24" s="45"/>
      <c r="J24" s="45"/>
      <c r="K24" s="20" t="str">
        <f>IF($E24&gt;$K$22,"Zadaný finanční příspěvek přesáhl limit za měsíc!","")</f>
        <v/>
      </c>
      <c r="L24" s="20"/>
    </row>
    <row r="25" spans="2:22" x14ac:dyDescent="0.2">
      <c r="B25" s="41">
        <v>43617</v>
      </c>
      <c r="C25" s="41"/>
      <c r="D25" s="42"/>
      <c r="E25" s="46"/>
      <c r="F25" s="47"/>
      <c r="G25" s="48"/>
      <c r="H25" s="65" t="s">
        <v>42</v>
      </c>
      <c r="I25" s="40"/>
      <c r="J25" s="40"/>
      <c r="K25" s="20" t="str">
        <f>IF($E25&gt;$K$22,"Zadaný finanční příspěvek přesáhl limit za měsíc!","")</f>
        <v/>
      </c>
      <c r="L25" s="20"/>
    </row>
    <row r="26" spans="2:22" ht="25.5" customHeight="1" thickBot="1" x14ac:dyDescent="0.25">
      <c r="B26" s="60" t="s">
        <v>131</v>
      </c>
      <c r="C26" s="60"/>
      <c r="D26" s="60"/>
      <c r="E26" s="64">
        <f>SUM(E23:G25)</f>
        <v>0</v>
      </c>
      <c r="F26" s="64"/>
      <c r="G26" s="64"/>
      <c r="H26" s="61">
        <v>171600</v>
      </c>
      <c r="I26" s="61"/>
      <c r="J26" s="61"/>
    </row>
    <row r="27" spans="2:22" ht="27" customHeight="1" thickBot="1" x14ac:dyDescent="0.25">
      <c r="B27" s="7"/>
      <c r="C27" s="8"/>
      <c r="D27" s="8"/>
      <c r="E27" s="9"/>
      <c r="F27" s="9"/>
      <c r="G27" s="10" t="s">
        <v>27</v>
      </c>
      <c r="H27" s="57">
        <f>E26-H26</f>
        <v>-171600</v>
      </c>
      <c r="I27" s="58"/>
      <c r="J27" s="59"/>
      <c r="K27" s="20" t="str">
        <f>IF($E26&gt;3*$K$22,"Zadaný finanční příspěvek přesáhl limit za zúčtovací období!","")</f>
        <v/>
      </c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ht="12" customHeight="1" x14ac:dyDescent="0.2"/>
    <row r="29" spans="2:22" x14ac:dyDescent="0.2">
      <c r="B29" s="63" t="s">
        <v>40</v>
      </c>
      <c r="C29" s="63"/>
      <c r="D29" s="63"/>
      <c r="E29" s="63"/>
      <c r="F29" s="63"/>
      <c r="G29" s="63"/>
      <c r="H29" s="63"/>
      <c r="I29" s="63"/>
      <c r="J29" s="63"/>
    </row>
    <row r="30" spans="2:22" x14ac:dyDescent="0.2">
      <c r="B30" s="23" t="s">
        <v>20</v>
      </c>
      <c r="C30" s="72" t="s">
        <v>132</v>
      </c>
      <c r="D30" s="72"/>
      <c r="E30" s="36" t="s">
        <v>20</v>
      </c>
      <c r="F30" s="72" t="s">
        <v>132</v>
      </c>
      <c r="G30" s="72"/>
      <c r="H30" s="36" t="s">
        <v>20</v>
      </c>
      <c r="I30" s="72" t="s">
        <v>132</v>
      </c>
      <c r="J30" s="72"/>
    </row>
    <row r="31" spans="2:22" x14ac:dyDescent="0.2">
      <c r="B31" s="13" t="s">
        <v>8</v>
      </c>
      <c r="C31" s="68">
        <f>IFERROR(VLOOKUP($E$16,databaze!$B$2:$I$84,2,FALSE),0)</f>
        <v>0</v>
      </c>
      <c r="D31" s="68"/>
      <c r="E31" s="13" t="s">
        <v>12</v>
      </c>
      <c r="F31" s="67">
        <f>IFERROR(VLOOKUP($E$16,databaze!$B$2:$I$84,6,FALSE),0)</f>
        <v>0</v>
      </c>
      <c r="G31" s="68"/>
      <c r="H31" s="13" t="s">
        <v>16</v>
      </c>
      <c r="I31" s="67">
        <f>IFERROR(VLOOKUP($E$16,databaze!$B$2:$K$84,10,FALSE),0)</f>
        <v>0</v>
      </c>
      <c r="J31" s="68"/>
    </row>
    <row r="32" spans="2:22" x14ac:dyDescent="0.2">
      <c r="B32" s="13" t="s">
        <v>9</v>
      </c>
      <c r="C32" s="68">
        <f>IFERROR(VLOOKUP($E$16,databaze!$B$2:$I$84,3,FALSE),0)</f>
        <v>0</v>
      </c>
      <c r="D32" s="68"/>
      <c r="E32" s="13" t="s">
        <v>13</v>
      </c>
      <c r="F32" s="67">
        <f>IFERROR(VLOOKUP($E$16,databaze!$B$2:$I$84,7,FALSE),0)</f>
        <v>0</v>
      </c>
      <c r="G32" s="68"/>
      <c r="H32" s="13" t="s">
        <v>17</v>
      </c>
      <c r="I32" s="67">
        <f>IFERROR(VLOOKUP($E$16,databaze!$B$2:$L$84,11,FALSE),0)</f>
        <v>0</v>
      </c>
      <c r="J32" s="68"/>
    </row>
    <row r="33" spans="1:11" x14ac:dyDescent="0.2">
      <c r="B33" s="13" t="s">
        <v>10</v>
      </c>
      <c r="C33" s="68">
        <f>IFERROR(VLOOKUP($E$16,databaze!$B$2:$I$84,4,FALSE),0)</f>
        <v>0</v>
      </c>
      <c r="D33" s="68"/>
      <c r="E33" s="13" t="s">
        <v>14</v>
      </c>
      <c r="F33" s="67">
        <f>IFERROR(VLOOKUP($E$16,databaze!$B$2:$I$84,8,FALSE),0)</f>
        <v>0</v>
      </c>
      <c r="G33" s="68"/>
      <c r="H33" s="13" t="s">
        <v>18</v>
      </c>
      <c r="I33" s="67">
        <f>IFERROR(VLOOKUP($E$16,databaze!$B$2:$M$84,12,FALSE),0)</f>
        <v>0</v>
      </c>
      <c r="J33" s="68"/>
    </row>
    <row r="34" spans="1:11" x14ac:dyDescent="0.2">
      <c r="B34" s="13" t="s">
        <v>11</v>
      </c>
      <c r="C34" s="67">
        <f>IFERROR(VLOOKUP($E$16,databaze!$B$2:$I$84,5,FALSE),0)</f>
        <v>0</v>
      </c>
      <c r="D34" s="68"/>
      <c r="E34" s="13" t="s">
        <v>15</v>
      </c>
      <c r="F34" s="67">
        <f>IFERROR(VLOOKUP($E$16,databaze!$B$2:$J$84,9,FALSE),0)</f>
        <v>0</v>
      </c>
      <c r="G34" s="68"/>
      <c r="H34" s="13" t="s">
        <v>19</v>
      </c>
      <c r="I34" s="67">
        <f>E26</f>
        <v>0</v>
      </c>
      <c r="J34" s="68"/>
      <c r="K34" s="37"/>
    </row>
    <row r="35" spans="1:11" ht="15.75" customHeight="1" x14ac:dyDescent="0.2">
      <c r="B35" s="69" t="s">
        <v>24</v>
      </c>
      <c r="C35" s="69"/>
      <c r="D35" s="69"/>
      <c r="E35" s="69"/>
      <c r="F35" s="69"/>
      <c r="G35" s="69"/>
      <c r="H35" s="69"/>
      <c r="I35" s="70">
        <f>SUM(C31:C34)+SUM(F31:F34)+SUM(I31:I34)</f>
        <v>0</v>
      </c>
      <c r="J35" s="71"/>
      <c r="K35" s="37"/>
    </row>
    <row r="36" spans="1:11" ht="14.25" customHeight="1" x14ac:dyDescent="0.2">
      <c r="J36" s="3"/>
    </row>
    <row r="37" spans="1:11" ht="12.75" customHeight="1" x14ac:dyDescent="0.2">
      <c r="A37" s="66" t="s">
        <v>138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ht="11.25" customHeight="1" x14ac:dyDescent="0.2">
      <c r="A38" s="62" t="s">
        <v>139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1" ht="11.25" customHeight="1" x14ac:dyDescent="0.2">
      <c r="A39" s="62" t="s">
        <v>145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1" ht="21.75" customHeight="1" x14ac:dyDescent="0.2">
      <c r="A40" s="75" t="s">
        <v>140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ht="11.25" customHeight="1" x14ac:dyDescent="0.2">
      <c r="A41" s="75" t="s">
        <v>141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ht="11.25" customHeight="1" x14ac:dyDescent="0.2">
      <c r="A42" s="75" t="s">
        <v>142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ht="11.25" customHeight="1" x14ac:dyDescent="0.2">
      <c r="A43" s="75" t="s">
        <v>143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ht="21.75" customHeight="1" x14ac:dyDescent="0.2">
      <c r="A44" s="75" t="s">
        <v>144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1" ht="6" customHeight="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ht="48.75" customHeight="1" x14ac:dyDescent="0.2">
      <c r="B46" s="78" t="s">
        <v>128</v>
      </c>
      <c r="C46" s="78"/>
      <c r="D46" s="78"/>
      <c r="E46" s="78"/>
      <c r="F46" s="78"/>
      <c r="G46" s="78"/>
      <c r="H46" s="78"/>
      <c r="I46" s="78"/>
      <c r="J46" s="78"/>
      <c r="K46" s="35"/>
    </row>
    <row r="47" spans="1:11" ht="13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3.5" customHeight="1" x14ac:dyDescent="0.2"/>
    <row r="49" spans="1:11" ht="13.5" customHeight="1" x14ac:dyDescent="0.2"/>
    <row r="50" spans="1:11" x14ac:dyDescent="0.2">
      <c r="A50" s="14" t="s">
        <v>28</v>
      </c>
      <c r="B50" s="76"/>
      <c r="C50" s="76"/>
      <c r="D50" s="76"/>
      <c r="E50" s="14" t="s">
        <v>29</v>
      </c>
      <c r="F50" s="19"/>
      <c r="G50" s="74"/>
      <c r="H50" s="74"/>
      <c r="I50" s="74"/>
      <c r="J50" s="74"/>
      <c r="K50" s="74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73" t="s">
        <v>21</v>
      </c>
      <c r="H51" s="73"/>
      <c r="I51" s="73"/>
      <c r="J51" s="73"/>
      <c r="K51" s="73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ht="9" customHeight="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66" t="s">
        <v>26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</row>
  </sheetData>
  <sheetProtection password="DEBE" sheet="1" objects="1" scenarios="1"/>
  <protectedRanges>
    <protectedRange sqref="E23:G25" name="Soupisky"/>
    <protectedRange sqref="E14:J15" name="Hlavicka"/>
    <protectedRange sqref="E16:J17" name="Hlavicka_1"/>
    <protectedRange sqref="B50:D50 F50:K50" name="Podpis_1"/>
  </protectedRanges>
  <mergeCells count="55">
    <mergeCell ref="G51:K51"/>
    <mergeCell ref="A55:K55"/>
    <mergeCell ref="G50:K50"/>
    <mergeCell ref="A40:K40"/>
    <mergeCell ref="A41:K41"/>
    <mergeCell ref="B50:D50"/>
    <mergeCell ref="A42:K42"/>
    <mergeCell ref="A43:K43"/>
    <mergeCell ref="A44:K44"/>
    <mergeCell ref="A45:K45"/>
    <mergeCell ref="B46:J46"/>
    <mergeCell ref="C30:D30"/>
    <mergeCell ref="F30:G30"/>
    <mergeCell ref="I30:J30"/>
    <mergeCell ref="C31:D31"/>
    <mergeCell ref="C32:D32"/>
    <mergeCell ref="F31:G31"/>
    <mergeCell ref="I31:J31"/>
    <mergeCell ref="A38:J38"/>
    <mergeCell ref="F32:G32"/>
    <mergeCell ref="F33:G33"/>
    <mergeCell ref="F34:G34"/>
    <mergeCell ref="I32:J32"/>
    <mergeCell ref="H27:J27"/>
    <mergeCell ref="B25:D25"/>
    <mergeCell ref="B26:D26"/>
    <mergeCell ref="H26:J26"/>
    <mergeCell ref="A39:J39"/>
    <mergeCell ref="B29:J29"/>
    <mergeCell ref="E25:G25"/>
    <mergeCell ref="E26:G26"/>
    <mergeCell ref="H25:J25"/>
    <mergeCell ref="A37:K37"/>
    <mergeCell ref="I33:J33"/>
    <mergeCell ref="I34:J34"/>
    <mergeCell ref="B35:H35"/>
    <mergeCell ref="I35:J35"/>
    <mergeCell ref="C33:D33"/>
    <mergeCell ref="C34:D34"/>
    <mergeCell ref="B4:J4"/>
    <mergeCell ref="B6:J6"/>
    <mergeCell ref="B22:D22"/>
    <mergeCell ref="B23:D23"/>
    <mergeCell ref="E22:G22"/>
    <mergeCell ref="H23:J24"/>
    <mergeCell ref="B24:D24"/>
    <mergeCell ref="H22:J22"/>
    <mergeCell ref="E24:G24"/>
    <mergeCell ref="E23:G23"/>
    <mergeCell ref="E17:J17"/>
    <mergeCell ref="E14:J14"/>
    <mergeCell ref="E15:J15"/>
    <mergeCell ref="E16:J16"/>
    <mergeCell ref="B19:J19"/>
    <mergeCell ref="B5:J5"/>
  </mergeCells>
  <conditionalFormatting sqref="H27:J27">
    <cfRule type="cellIs" dxfId="2" priority="1" operator="greaterThan">
      <formula>3*$K$22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A2" sqref="A2"/>
    </sheetView>
  </sheetViews>
  <sheetFormatPr defaultRowHeight="12.75" x14ac:dyDescent="0.2"/>
  <cols>
    <col min="1" max="1" width="9.140625" style="1"/>
    <col min="2" max="2" width="14" style="34" customWidth="1"/>
    <col min="3" max="13" width="13.5703125" style="1" customWidth="1"/>
  </cols>
  <sheetData>
    <row r="1" spans="1:13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146</v>
      </c>
    </row>
    <row r="2" spans="1:13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</row>
    <row r="3" spans="1:13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</row>
    <row r="4" spans="1:13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</row>
    <row r="5" spans="1:13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</row>
    <row r="6" spans="1:13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</row>
    <row r="7" spans="1:13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</row>
    <row r="8" spans="1:13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</row>
    <row r="9" spans="1:13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</row>
    <row r="10" spans="1:13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</row>
    <row r="11" spans="1:13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</row>
    <row r="12" spans="1:13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</row>
    <row r="13" spans="1:13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</row>
    <row r="14" spans="1:13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</row>
    <row r="15" spans="1:13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</row>
    <row r="16" spans="1:13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</row>
    <row r="17" spans="1:13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</row>
    <row r="18" spans="1:13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</row>
    <row r="19" spans="1:13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</row>
    <row r="20" spans="1:13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</row>
    <row r="21" spans="1:13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</row>
    <row r="22" spans="1:13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</row>
    <row r="23" spans="1:13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</row>
    <row r="24" spans="1:13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</row>
    <row r="25" spans="1:13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</row>
    <row r="26" spans="1:13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</row>
    <row r="27" spans="1:13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</row>
    <row r="28" spans="1:13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</row>
    <row r="29" spans="1:13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</row>
    <row r="30" spans="1:13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</row>
    <row r="31" spans="1:13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</row>
    <row r="32" spans="1:13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</row>
    <row r="33" spans="1:13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</row>
    <row r="34" spans="1:13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</row>
    <row r="35" spans="1:13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</row>
    <row r="36" spans="1:13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</row>
    <row r="37" spans="1:13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</row>
    <row r="38" spans="1:13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</row>
    <row r="39" spans="1:13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</row>
    <row r="40" spans="1:13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</row>
    <row r="41" spans="1:13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</row>
    <row r="42" spans="1:13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</row>
    <row r="43" spans="1:13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</row>
    <row r="44" spans="1:13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</row>
    <row r="45" spans="1:13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</row>
    <row r="46" spans="1:13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</row>
    <row r="47" spans="1:13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</row>
    <row r="48" spans="1:13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</row>
    <row r="49" spans="1:13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</row>
    <row r="50" spans="1:13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</row>
    <row r="51" spans="1:13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</row>
    <row r="52" spans="1:13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</row>
    <row r="53" spans="1:13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</row>
    <row r="54" spans="1:13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</row>
    <row r="55" spans="1:13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</row>
    <row r="56" spans="1:13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</row>
    <row r="57" spans="1:13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</row>
    <row r="58" spans="1:13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</row>
    <row r="59" spans="1:13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</row>
    <row r="60" spans="1:13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</row>
    <row r="61" spans="1:13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</row>
    <row r="62" spans="1:13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</row>
    <row r="63" spans="1:13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</row>
    <row r="64" spans="1:13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</row>
    <row r="65" spans="1:13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</row>
    <row r="66" spans="1:13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</row>
    <row r="67" spans="1:13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</row>
    <row r="68" spans="1:13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</row>
    <row r="69" spans="1:13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</row>
    <row r="70" spans="1:13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</row>
    <row r="71" spans="1:13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</row>
    <row r="72" spans="1:13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</row>
    <row r="73" spans="1:13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</row>
    <row r="74" spans="1:13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</row>
    <row r="75" spans="1:13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</row>
    <row r="76" spans="1:13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</row>
    <row r="77" spans="1:13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</row>
    <row r="78" spans="1:13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</row>
    <row r="79" spans="1:13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</row>
    <row r="80" spans="1:13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</row>
    <row r="81" spans="1:13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</row>
    <row r="82" spans="1:13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</row>
    <row r="83" spans="1:13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</row>
    <row r="84" spans="1:13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2019-06-19T12:58:38Z</dcterms:modified>
</cp:coreProperties>
</file>